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activeTab="4"/>
  </bookViews>
  <sheets>
    <sheet name="PW Budget Data" sheetId="1" r:id="rId1"/>
    <sheet name="Fleet" sheetId="5" r:id="rId2"/>
    <sheet name="Construction" sheetId="3" r:id="rId3"/>
    <sheet name="Streets" sheetId="4" r:id="rId4"/>
    <sheet name="Total Projects" sheetId="6" r:id="rId5"/>
    <sheet name="Subdivisions" sheetId="7" r:id="rId6"/>
  </sheets>
  <definedNames>
    <definedName name="_xlnm.Print_Area" localSheetId="2">Construction!$A$9:$E$27</definedName>
  </definedNames>
  <calcPr calcId="145621"/>
</workbook>
</file>

<file path=xl/calcChain.xml><?xml version="1.0" encoding="utf-8"?>
<calcChain xmlns="http://schemas.openxmlformats.org/spreadsheetml/2006/main">
  <c r="R16" i="6" l="1"/>
  <c r="S15" i="6"/>
  <c r="R15" i="6"/>
  <c r="S14" i="6"/>
  <c r="R14" i="6"/>
  <c r="S13" i="6"/>
  <c r="R13" i="6"/>
  <c r="S12" i="6"/>
  <c r="R12" i="6"/>
  <c r="S11" i="6"/>
  <c r="R11" i="6"/>
  <c r="S10" i="6"/>
  <c r="R10" i="6"/>
  <c r="S9" i="6"/>
  <c r="R9" i="6"/>
  <c r="S8" i="6"/>
  <c r="R8" i="6"/>
  <c r="S7" i="6"/>
  <c r="R7" i="6"/>
  <c r="S6" i="6"/>
  <c r="R6" i="6"/>
  <c r="J16" i="6"/>
  <c r="K15" i="6"/>
  <c r="J15" i="6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J7" i="6"/>
  <c r="K6" i="6"/>
  <c r="J6" i="6"/>
  <c r="I16" i="6"/>
  <c r="G16" i="6"/>
  <c r="K16" i="6" s="1"/>
  <c r="E19" i="4" l="1"/>
  <c r="E18" i="4"/>
  <c r="E17" i="4"/>
  <c r="E16" i="4"/>
  <c r="E15" i="4"/>
  <c r="E14" i="4"/>
  <c r="E13" i="4"/>
  <c r="E12" i="4"/>
  <c r="E11" i="4"/>
  <c r="E10" i="4"/>
  <c r="E9" i="4"/>
  <c r="E8" i="4"/>
  <c r="E7" i="4"/>
  <c r="M11" i="5" l="1"/>
  <c r="L11" i="5"/>
  <c r="K11" i="5"/>
  <c r="J11" i="5"/>
  <c r="I11" i="5"/>
  <c r="H11" i="5"/>
  <c r="G11" i="5"/>
  <c r="F11" i="5"/>
  <c r="E11" i="5"/>
  <c r="D11" i="5"/>
  <c r="C11" i="5"/>
  <c r="E19" i="3"/>
  <c r="E22" i="3" l="1"/>
  <c r="E21" i="3"/>
  <c r="E20" i="3"/>
  <c r="E18" i="3"/>
  <c r="E17" i="3"/>
  <c r="E16" i="3"/>
  <c r="E15" i="3"/>
  <c r="E14" i="3"/>
  <c r="E13" i="3"/>
  <c r="E12" i="3"/>
  <c r="E11" i="3"/>
  <c r="D22" i="3"/>
  <c r="D21" i="3"/>
  <c r="D20" i="3"/>
  <c r="D19" i="3"/>
  <c r="D18" i="3"/>
  <c r="D17" i="3"/>
  <c r="D16" i="3"/>
  <c r="D15" i="3"/>
  <c r="D14" i="3"/>
  <c r="D13" i="3"/>
  <c r="D12" i="3"/>
  <c r="D11" i="3"/>
  <c r="C22" i="3"/>
  <c r="C21" i="3"/>
  <c r="C20" i="3"/>
  <c r="C19" i="3"/>
  <c r="C18" i="3"/>
  <c r="C17" i="3"/>
  <c r="C16" i="3"/>
  <c r="C14" i="3"/>
  <c r="C15" i="3"/>
  <c r="C13" i="3"/>
  <c r="C12" i="3"/>
  <c r="C11" i="3"/>
  <c r="B19" i="3"/>
  <c r="B23" i="3"/>
  <c r="B22" i="3"/>
  <c r="B21" i="3"/>
  <c r="B20" i="3"/>
  <c r="B18" i="3"/>
  <c r="B17" i="3"/>
  <c r="B16" i="3"/>
  <c r="B15" i="3"/>
  <c r="B14" i="3"/>
  <c r="B13" i="3"/>
  <c r="B12" i="3"/>
  <c r="B11" i="3"/>
  <c r="E9" i="3"/>
  <c r="D9" i="3"/>
  <c r="C9" i="3"/>
  <c r="B9" i="3"/>
  <c r="E10" i="3"/>
  <c r="D10" i="3"/>
  <c r="C10" i="3"/>
  <c r="B10" i="3"/>
</calcChain>
</file>

<file path=xl/sharedStrings.xml><?xml version="1.0" encoding="utf-8"?>
<sst xmlns="http://schemas.openxmlformats.org/spreadsheetml/2006/main" count="87" uniqueCount="65">
  <si>
    <t>PW Budget Data - 2000 to 2013</t>
  </si>
  <si>
    <t>City Size</t>
  </si>
  <si>
    <t>City Population</t>
  </si>
  <si>
    <t>Lane Miles of Streets</t>
  </si>
  <si>
    <t>Drainage infrastructure??</t>
  </si>
  <si>
    <t>Staffing Level</t>
  </si>
  <si>
    <t>explain costs from reorganization</t>
  </si>
  <si>
    <t>breakdown of revenue</t>
  </si>
  <si>
    <t>breakdown of expenditures</t>
  </si>
  <si>
    <t>discussion of annual fee for customers</t>
  </si>
  <si>
    <t>ENGINEERING</t>
  </si>
  <si>
    <t>CAPITAL BUDGET</t>
  </si>
  <si>
    <t>STREETS</t>
  </si>
  <si>
    <t>REPAIR SHOP</t>
  </si>
  <si>
    <t>CURRENT OPERATIONS</t>
  </si>
  <si>
    <t>Fleet RIF</t>
  </si>
  <si>
    <t>Superintendent</t>
  </si>
  <si>
    <t>Supervisor</t>
  </si>
  <si>
    <t>Inventory Clerk</t>
  </si>
  <si>
    <t>Severance</t>
  </si>
  <si>
    <t>Medical Leave (hrs)</t>
  </si>
  <si>
    <t>Vacation (hrs)</t>
  </si>
  <si>
    <t>FICA</t>
  </si>
  <si>
    <t>Medicare</t>
  </si>
  <si>
    <t>Pension</t>
  </si>
  <si>
    <t>Tool Allowance</t>
  </si>
  <si>
    <t>VEBA</t>
  </si>
  <si>
    <t>Medical Leave Payout</t>
  </si>
  <si>
    <t>Vacation Payout</t>
  </si>
  <si>
    <t>SEVERANCE PAY</t>
  </si>
  <si>
    <t>Fleet Superintendent</t>
  </si>
  <si>
    <t>Fleet Supervisor</t>
  </si>
  <si>
    <t>Fleet Inventory Clerk</t>
  </si>
  <si>
    <t>VACATION BUYOUT</t>
  </si>
  <si>
    <t>MEDICAL LEAVE BUYOUT</t>
  </si>
  <si>
    <t>Fleet Superintendent                             (50% of 998.50 hrs to VEBA)</t>
  </si>
  <si>
    <t>Fleet Supervisor                                   (50% of 932.0 hrs to VEBA)</t>
  </si>
  <si>
    <t>Fleet Inventory Clerk                           (45% of 179.8875 hrs paid in cash)</t>
  </si>
  <si>
    <t>Fleet Superintendent                            (162.0 hrs)</t>
  </si>
  <si>
    <t>Fleet Supervisor                                  (202.58 hrs)</t>
  </si>
  <si>
    <t>Fleet Inventory Clerk                            (37.14 hrs)</t>
  </si>
  <si>
    <t>include claims - unemployment, workers comp, insurance, etc. by position for departing employees, should be detailed</t>
  </si>
  <si>
    <t xml:space="preserve">City Hall Building Department, Emergency Management, Public Works Dept (Engineering, Wastewater, Street/Fleet, Solid Waste (Transfer Station has maintenance agrmnt on their heavy equip), Parks Department (Golf Course, Shooting Park, Cemetery does most of their own service, Parks takes care of approx 1/2 of their units), Fire Dept (Ambulance Division), Health Dept, Humane Society, Library, Police Dept, Utility Dept (Water Division, Meter Readers, Power Plant, Burdick, Line Division, Underground Division, Phelps Control) </t>
  </si>
  <si>
    <t>LIST OF CUSTOMERS</t>
  </si>
  <si>
    <t>Actual Expenses</t>
  </si>
  <si>
    <t>Budgeted Amount</t>
  </si>
  <si>
    <t>Total PW $s Budgeted</t>
  </si>
  <si>
    <t>Actual PW Expenses</t>
  </si>
  <si>
    <t>Total Budgeted Amount</t>
  </si>
  <si>
    <t>no data</t>
  </si>
  <si>
    <t>above inflation - was this catch up?</t>
  </si>
  <si>
    <t>below inflation</t>
  </si>
  <si>
    <t>even</t>
  </si>
  <si>
    <t>above inflation</t>
  </si>
  <si>
    <t>Construction inflation general comparison</t>
  </si>
  <si>
    <t>Budget</t>
  </si>
  <si>
    <t>WW Budget</t>
  </si>
  <si>
    <t>WW Acutal</t>
  </si>
  <si>
    <t>CIP Budget</t>
  </si>
  <si>
    <t>CIP Acutal</t>
  </si>
  <si>
    <t>Total Budget</t>
  </si>
  <si>
    <t>Total Actual</t>
  </si>
  <si>
    <t>Fiscal Year</t>
  </si>
  <si>
    <t>Actual</t>
  </si>
  <si>
    <t>Subdivision Preliminary and Final Plats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</si>
</sst>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?_);_(@_)"/>
    <numFmt numFmtId="165" formatCode="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b/>
      <i/>
      <sz val="11"/>
      <color theme="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" xfId="0" applyNumberFormat="1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0" fontId="1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44" fontId="1" fillId="0" borderId="1" xfId="0" applyNumberFormat="1" applyFont="1" applyFill="1" applyBorder="1" applyAlignment="1">
      <alignment horizontal="center"/>
    </xf>
    <xf numFmtId="44" fontId="1" fillId="0" borderId="1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4" fontId="0" fillId="0" borderId="0" xfId="0" applyNumberFormat="1"/>
    <xf numFmtId="44" fontId="1" fillId="0" borderId="0" xfId="0" applyNumberFormat="1" applyFont="1"/>
    <xf numFmtId="10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horizontal="left"/>
    </xf>
    <xf numFmtId="44" fontId="5" fillId="0" borderId="1" xfId="0" applyNumberFormat="1" applyFont="1" applyFill="1" applyBorder="1" applyAlignment="1">
      <alignment horizontal="center"/>
    </xf>
    <xf numFmtId="44" fontId="5" fillId="0" borderId="1" xfId="0" applyNumberFormat="1" applyFont="1" applyBorder="1"/>
    <xf numFmtId="0" fontId="5" fillId="0" borderId="1" xfId="0" applyFont="1" applyBorder="1"/>
    <xf numFmtId="44" fontId="5" fillId="0" borderId="1" xfId="0" applyNumberFormat="1" applyFont="1" applyBorder="1" applyAlignment="1">
      <alignment horizontal="center"/>
    </xf>
    <xf numFmtId="8" fontId="0" fillId="0" borderId="0" xfId="0" applyNumberFormat="1"/>
    <xf numFmtId="0" fontId="0" fillId="0" borderId="1" xfId="0" applyBorder="1"/>
    <xf numFmtId="44" fontId="0" fillId="0" borderId="1" xfId="0" applyNumberFormat="1" applyBorder="1"/>
    <xf numFmtId="44" fontId="0" fillId="0" borderId="1" xfId="0" applyNumberFormat="1" applyBorder="1" applyAlignment="1">
      <alignment horizontal="center"/>
    </xf>
    <xf numFmtId="6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Construction!$B$9</c:f>
              <c:strCache>
                <c:ptCount val="1"/>
                <c:pt idx="0">
                  <c:v>Total Budgeted Amount</c:v>
                </c:pt>
              </c:strCache>
            </c:strRef>
          </c:tx>
          <c:marker>
            <c:symbol val="none"/>
          </c:marker>
          <c:trendline>
            <c:trendlineType val="poly"/>
            <c:order val="2"/>
            <c:dispRSqr val="0"/>
            <c:dispEq val="0"/>
          </c:trendline>
          <c:cat>
            <c:numRef>
              <c:f>Construction!$A$10:$A$27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Construction!$B$10:$B$27</c:f>
              <c:numCache>
                <c:formatCode>_("$"* #,##0.00_);_("$"* \(#,##0.00\);_("$"* "-"??_);_(@_)</c:formatCode>
                <c:ptCount val="18"/>
                <c:pt idx="0">
                  <c:v>8786500</c:v>
                </c:pt>
                <c:pt idx="1">
                  <c:v>14369750</c:v>
                </c:pt>
                <c:pt idx="2">
                  <c:v>8886700</c:v>
                </c:pt>
                <c:pt idx="3">
                  <c:v>7137000</c:v>
                </c:pt>
                <c:pt idx="4">
                  <c:v>7992000</c:v>
                </c:pt>
                <c:pt idx="5">
                  <c:v>12793700.029999999</c:v>
                </c:pt>
                <c:pt idx="6">
                  <c:v>13522753</c:v>
                </c:pt>
                <c:pt idx="7">
                  <c:v>12465980</c:v>
                </c:pt>
                <c:pt idx="8">
                  <c:v>6617847</c:v>
                </c:pt>
                <c:pt idx="9">
                  <c:v>4786697</c:v>
                </c:pt>
                <c:pt idx="10">
                  <c:v>4477040</c:v>
                </c:pt>
                <c:pt idx="11">
                  <c:v>2729081</c:v>
                </c:pt>
                <c:pt idx="12">
                  <c:v>3244541</c:v>
                </c:pt>
                <c:pt idx="13">
                  <c:v>4594067</c:v>
                </c:pt>
                <c:pt idx="14">
                  <c:v>8312393</c:v>
                </c:pt>
                <c:pt idx="15">
                  <c:v>9590592</c:v>
                </c:pt>
                <c:pt idx="16">
                  <c:v>8620536</c:v>
                </c:pt>
                <c:pt idx="17">
                  <c:v>10611972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Construction!$C$9</c:f>
              <c:strCache>
                <c:ptCount val="1"/>
                <c:pt idx="0">
                  <c:v>Actual Expenses</c:v>
                </c:pt>
              </c:strCache>
            </c:strRef>
          </c:tx>
          <c:marker>
            <c:symbol val="none"/>
          </c:marker>
          <c:trendline>
            <c:trendlineType val="poly"/>
            <c:order val="2"/>
            <c:dispRSqr val="0"/>
            <c:dispEq val="0"/>
          </c:trendline>
          <c:trendline>
            <c:trendlineType val="poly"/>
            <c:order val="2"/>
            <c:dispRSqr val="0"/>
            <c:dispEq val="0"/>
          </c:trendline>
          <c:cat>
            <c:numRef>
              <c:f>Construction!$A$10:$A$27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Construction!$C$10:$C$27</c:f>
              <c:numCache>
                <c:formatCode>_("$"* #,##0.00_);_("$"* \(#,##0.00\);_("$"* "-"??_);_(@_)</c:formatCode>
                <c:ptCount val="18"/>
                <c:pt idx="0">
                  <c:v>4902380</c:v>
                </c:pt>
                <c:pt idx="1">
                  <c:v>8445860</c:v>
                </c:pt>
                <c:pt idx="2">
                  <c:v>5909385</c:v>
                </c:pt>
                <c:pt idx="3">
                  <c:v>3624848</c:v>
                </c:pt>
                <c:pt idx="4">
                  <c:v>4219797</c:v>
                </c:pt>
                <c:pt idx="5">
                  <c:v>5270446</c:v>
                </c:pt>
                <c:pt idx="6">
                  <c:v>5878361</c:v>
                </c:pt>
                <c:pt idx="7">
                  <c:v>9092825</c:v>
                </c:pt>
                <c:pt idx="8">
                  <c:v>4256836</c:v>
                </c:pt>
                <c:pt idx="9">
                  <c:v>4193115</c:v>
                </c:pt>
                <c:pt idx="10">
                  <c:v>2933440</c:v>
                </c:pt>
                <c:pt idx="11">
                  <c:v>1037264</c:v>
                </c:pt>
                <c:pt idx="12">
                  <c:v>4683161</c:v>
                </c:pt>
                <c:pt idx="13">
                  <c:v>3118445.01</c:v>
                </c:pt>
                <c:pt idx="14">
                  <c:v>4823505.3600000003</c:v>
                </c:pt>
                <c:pt idx="15">
                  <c:v>6820406.4699999997</c:v>
                </c:pt>
                <c:pt idx="16">
                  <c:v>2526988.54</c:v>
                </c:pt>
                <c:pt idx="17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Construction!$D$9</c:f>
              <c:strCache>
                <c:ptCount val="1"/>
                <c:pt idx="0">
                  <c:v>Total PW $s Budgeted</c:v>
                </c:pt>
              </c:strCache>
            </c:strRef>
          </c:tx>
          <c:marker>
            <c:symbol val="none"/>
          </c:marker>
          <c:cat>
            <c:numRef>
              <c:f>Construction!$A$10:$A$27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Construction!$D$10:$D$27</c:f>
              <c:numCache>
                <c:formatCode>_("$"* #,##0.00_);_("$"* \(#,##0.00\);_("$"* "-"??_);_(@_)</c:formatCode>
                <c:ptCount val="18"/>
                <c:pt idx="0">
                  <c:v>6996500</c:v>
                </c:pt>
                <c:pt idx="1">
                  <c:v>11656500</c:v>
                </c:pt>
                <c:pt idx="2">
                  <c:v>6216500</c:v>
                </c:pt>
                <c:pt idx="3">
                  <c:v>4782000</c:v>
                </c:pt>
                <c:pt idx="4">
                  <c:v>5902000</c:v>
                </c:pt>
                <c:pt idx="5">
                  <c:v>6726700.0300000003</c:v>
                </c:pt>
                <c:pt idx="6">
                  <c:v>5400000</c:v>
                </c:pt>
                <c:pt idx="7">
                  <c:v>5809000</c:v>
                </c:pt>
                <c:pt idx="8">
                  <c:v>6192847</c:v>
                </c:pt>
                <c:pt idx="9">
                  <c:v>3911697</c:v>
                </c:pt>
                <c:pt idx="10">
                  <c:v>2677040</c:v>
                </c:pt>
                <c:pt idx="11">
                  <c:v>1978681</c:v>
                </c:pt>
                <c:pt idx="12">
                  <c:v>2124941</c:v>
                </c:pt>
                <c:pt idx="13">
                  <c:v>3624067</c:v>
                </c:pt>
                <c:pt idx="14">
                  <c:v>7917393</c:v>
                </c:pt>
                <c:pt idx="15">
                  <c:v>8175592</c:v>
                </c:pt>
                <c:pt idx="16">
                  <c:v>7880443</c:v>
                </c:pt>
                <c:pt idx="17">
                  <c:v>7211972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Construction!$E$9</c:f>
              <c:strCache>
                <c:ptCount val="1"/>
                <c:pt idx="0">
                  <c:v>Actual PW Expenses</c:v>
                </c:pt>
              </c:strCache>
            </c:strRef>
          </c:tx>
          <c:marker>
            <c:symbol val="none"/>
          </c:marker>
          <c:trendline>
            <c:trendlineType val="poly"/>
            <c:order val="2"/>
            <c:dispRSqr val="0"/>
            <c:dispEq val="0"/>
          </c:trendline>
          <c:cat>
            <c:numRef>
              <c:f>Construction!$A$10:$A$27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Construction!$E$10:$E$27</c:f>
              <c:numCache>
                <c:formatCode>_("$"* #,##0.00_);_("$"* \(#,##0.00\);_("$"* "-"??_);_(@_)</c:formatCode>
                <c:ptCount val="18"/>
                <c:pt idx="0">
                  <c:v>3446827</c:v>
                </c:pt>
                <c:pt idx="1">
                  <c:v>0</c:v>
                </c:pt>
                <c:pt idx="2">
                  <c:v>3553895</c:v>
                </c:pt>
                <c:pt idx="3">
                  <c:v>2469577</c:v>
                </c:pt>
                <c:pt idx="4">
                  <c:v>3103770</c:v>
                </c:pt>
                <c:pt idx="5">
                  <c:v>1969736</c:v>
                </c:pt>
                <c:pt idx="6">
                  <c:v>2611545</c:v>
                </c:pt>
                <c:pt idx="7">
                  <c:v>1666187</c:v>
                </c:pt>
                <c:pt idx="8">
                  <c:v>1026092</c:v>
                </c:pt>
                <c:pt idx="9">
                  <c:v>3922161</c:v>
                </c:pt>
                <c:pt idx="10">
                  <c:v>1494928</c:v>
                </c:pt>
                <c:pt idx="11">
                  <c:v>339323</c:v>
                </c:pt>
                <c:pt idx="12">
                  <c:v>4031516</c:v>
                </c:pt>
                <c:pt idx="13">
                  <c:v>2660617.5</c:v>
                </c:pt>
                <c:pt idx="14">
                  <c:v>4478369.3499999996</c:v>
                </c:pt>
                <c:pt idx="15">
                  <c:v>5541109.5999999996</c:v>
                </c:pt>
                <c:pt idx="16">
                  <c:v>1809661.1</c:v>
                </c:pt>
                <c:pt idx="17">
                  <c:v>523587.99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51648"/>
        <c:axId val="108653184"/>
      </c:lineChart>
      <c:catAx>
        <c:axId val="1086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653184"/>
        <c:crosses val="autoZero"/>
        <c:auto val="1"/>
        <c:lblAlgn val="ctr"/>
        <c:lblOffset val="100"/>
        <c:noMultiLvlLbl val="0"/>
      </c:catAx>
      <c:valAx>
        <c:axId val="10865318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08651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Construction!$B$9</c:f>
              <c:strCache>
                <c:ptCount val="1"/>
                <c:pt idx="0">
                  <c:v>Total Budgeted Amount</c:v>
                </c:pt>
              </c:strCache>
            </c:strRef>
          </c:tx>
          <c:marker>
            <c:symbol val="none"/>
          </c:marker>
          <c:xVal>
            <c:numRef>
              <c:f>Construction!$A$10:$A$27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xVal>
          <c:yVal>
            <c:numRef>
              <c:f>Construction!$B$10:$B$27</c:f>
              <c:numCache>
                <c:formatCode>_("$"* #,##0.00_);_("$"* \(#,##0.00\);_("$"* "-"??_);_(@_)</c:formatCode>
                <c:ptCount val="18"/>
                <c:pt idx="0">
                  <c:v>8786500</c:v>
                </c:pt>
                <c:pt idx="1">
                  <c:v>14369750</c:v>
                </c:pt>
                <c:pt idx="2">
                  <c:v>8886700</c:v>
                </c:pt>
                <c:pt idx="3">
                  <c:v>7137000</c:v>
                </c:pt>
                <c:pt idx="4">
                  <c:v>7992000</c:v>
                </c:pt>
                <c:pt idx="5">
                  <c:v>12793700.029999999</c:v>
                </c:pt>
                <c:pt idx="6">
                  <c:v>13522753</c:v>
                </c:pt>
                <c:pt idx="7">
                  <c:v>12465980</c:v>
                </c:pt>
                <c:pt idx="8">
                  <c:v>6617847</c:v>
                </c:pt>
                <c:pt idx="9">
                  <c:v>4786697</c:v>
                </c:pt>
                <c:pt idx="10">
                  <c:v>4477040</c:v>
                </c:pt>
                <c:pt idx="11">
                  <c:v>2729081</c:v>
                </c:pt>
                <c:pt idx="12">
                  <c:v>3244541</c:v>
                </c:pt>
                <c:pt idx="13">
                  <c:v>4594067</c:v>
                </c:pt>
                <c:pt idx="14">
                  <c:v>8312393</c:v>
                </c:pt>
                <c:pt idx="15">
                  <c:v>9590592</c:v>
                </c:pt>
                <c:pt idx="16">
                  <c:v>8620536</c:v>
                </c:pt>
                <c:pt idx="17">
                  <c:v>10611972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Construction!$C$9</c:f>
              <c:strCache>
                <c:ptCount val="1"/>
                <c:pt idx="0">
                  <c:v>Actual Expenses</c:v>
                </c:pt>
              </c:strCache>
            </c:strRef>
          </c:tx>
          <c:marker>
            <c:symbol val="none"/>
          </c:marker>
          <c:xVal>
            <c:numRef>
              <c:f>Construction!$A$10:$A$27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xVal>
          <c:yVal>
            <c:numRef>
              <c:f>Construction!$C$10:$C$27</c:f>
              <c:numCache>
                <c:formatCode>_("$"* #,##0.00_);_("$"* \(#,##0.00\);_("$"* "-"??_);_(@_)</c:formatCode>
                <c:ptCount val="18"/>
                <c:pt idx="0">
                  <c:v>4902380</c:v>
                </c:pt>
                <c:pt idx="1">
                  <c:v>8445860</c:v>
                </c:pt>
                <c:pt idx="2">
                  <c:v>5909385</c:v>
                </c:pt>
                <c:pt idx="3">
                  <c:v>3624848</c:v>
                </c:pt>
                <c:pt idx="4">
                  <c:v>4219797</c:v>
                </c:pt>
                <c:pt idx="5">
                  <c:v>5270446</c:v>
                </c:pt>
                <c:pt idx="6">
                  <c:v>5878361</c:v>
                </c:pt>
                <c:pt idx="7">
                  <c:v>9092825</c:v>
                </c:pt>
                <c:pt idx="8">
                  <c:v>4256836</c:v>
                </c:pt>
                <c:pt idx="9">
                  <c:v>4193115</c:v>
                </c:pt>
                <c:pt idx="10">
                  <c:v>2933440</c:v>
                </c:pt>
                <c:pt idx="11">
                  <c:v>1037264</c:v>
                </c:pt>
                <c:pt idx="12">
                  <c:v>4683161</c:v>
                </c:pt>
                <c:pt idx="13">
                  <c:v>3118445.01</c:v>
                </c:pt>
                <c:pt idx="14">
                  <c:v>4823505.3600000003</c:v>
                </c:pt>
                <c:pt idx="15">
                  <c:v>6820406.4699999997</c:v>
                </c:pt>
                <c:pt idx="16">
                  <c:v>2526988.54</c:v>
                </c:pt>
                <c:pt idx="1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Construction!$D$9</c:f>
              <c:strCache>
                <c:ptCount val="1"/>
                <c:pt idx="0">
                  <c:v>Total PW $s Budgeted</c:v>
                </c:pt>
              </c:strCache>
            </c:strRef>
          </c:tx>
          <c:marker>
            <c:symbol val="none"/>
          </c:marker>
          <c:xVal>
            <c:numRef>
              <c:f>Construction!$A$10:$A$27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xVal>
          <c:yVal>
            <c:numRef>
              <c:f>Construction!$D$10:$D$27</c:f>
              <c:numCache>
                <c:formatCode>_("$"* #,##0.00_);_("$"* \(#,##0.00\);_("$"* "-"??_);_(@_)</c:formatCode>
                <c:ptCount val="18"/>
                <c:pt idx="0">
                  <c:v>6996500</c:v>
                </c:pt>
                <c:pt idx="1">
                  <c:v>11656500</c:v>
                </c:pt>
                <c:pt idx="2">
                  <c:v>6216500</c:v>
                </c:pt>
                <c:pt idx="3">
                  <c:v>4782000</c:v>
                </c:pt>
                <c:pt idx="4">
                  <c:v>5902000</c:v>
                </c:pt>
                <c:pt idx="5">
                  <c:v>6726700.0300000003</c:v>
                </c:pt>
                <c:pt idx="6">
                  <c:v>5400000</c:v>
                </c:pt>
                <c:pt idx="7">
                  <c:v>5809000</c:v>
                </c:pt>
                <c:pt idx="8">
                  <c:v>6192847</c:v>
                </c:pt>
                <c:pt idx="9">
                  <c:v>3911697</c:v>
                </c:pt>
                <c:pt idx="10">
                  <c:v>2677040</c:v>
                </c:pt>
                <c:pt idx="11">
                  <c:v>1978681</c:v>
                </c:pt>
                <c:pt idx="12">
                  <c:v>2124941</c:v>
                </c:pt>
                <c:pt idx="13">
                  <c:v>3624067</c:v>
                </c:pt>
                <c:pt idx="14">
                  <c:v>7917393</c:v>
                </c:pt>
                <c:pt idx="15">
                  <c:v>8175592</c:v>
                </c:pt>
                <c:pt idx="16">
                  <c:v>7880443</c:v>
                </c:pt>
                <c:pt idx="17">
                  <c:v>7211972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Construction!$E$9</c:f>
              <c:strCache>
                <c:ptCount val="1"/>
                <c:pt idx="0">
                  <c:v>Actual PW Expenses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Construction!$A$10:$A$27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xVal>
          <c:yVal>
            <c:numRef>
              <c:f>Construction!$E$10:$E$27</c:f>
              <c:numCache>
                <c:formatCode>_("$"* #,##0.00_);_("$"* \(#,##0.00\);_("$"* "-"??_);_(@_)</c:formatCode>
                <c:ptCount val="18"/>
                <c:pt idx="0">
                  <c:v>3446827</c:v>
                </c:pt>
                <c:pt idx="1">
                  <c:v>0</c:v>
                </c:pt>
                <c:pt idx="2">
                  <c:v>3553895</c:v>
                </c:pt>
                <c:pt idx="3">
                  <c:v>2469577</c:v>
                </c:pt>
                <c:pt idx="4">
                  <c:v>3103770</c:v>
                </c:pt>
                <c:pt idx="5">
                  <c:v>1969736</c:v>
                </c:pt>
                <c:pt idx="6">
                  <c:v>2611545</c:v>
                </c:pt>
                <c:pt idx="7">
                  <c:v>1666187</c:v>
                </c:pt>
                <c:pt idx="8">
                  <c:v>1026092</c:v>
                </c:pt>
                <c:pt idx="9">
                  <c:v>3922161</c:v>
                </c:pt>
                <c:pt idx="10">
                  <c:v>1494928</c:v>
                </c:pt>
                <c:pt idx="11">
                  <c:v>339323</c:v>
                </c:pt>
                <c:pt idx="12">
                  <c:v>4031516</c:v>
                </c:pt>
                <c:pt idx="13">
                  <c:v>2660617.5</c:v>
                </c:pt>
                <c:pt idx="14">
                  <c:v>4478369.3499999996</c:v>
                </c:pt>
                <c:pt idx="15">
                  <c:v>5541109.5999999996</c:v>
                </c:pt>
                <c:pt idx="16">
                  <c:v>1809661.1</c:v>
                </c:pt>
                <c:pt idx="17">
                  <c:v>523587.99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16704"/>
        <c:axId val="110218240"/>
      </c:scatterChart>
      <c:valAx>
        <c:axId val="11021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218240"/>
        <c:crosses val="autoZero"/>
        <c:crossBetween val="midCat"/>
      </c:valAx>
      <c:valAx>
        <c:axId val="1102182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102167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Streets!$B$6</c:f>
              <c:strCache>
                <c:ptCount val="1"/>
                <c:pt idx="0">
                  <c:v>Budgeted Amount</c:v>
                </c:pt>
              </c:strCache>
            </c:strRef>
          </c:tx>
          <c:marker>
            <c:symbol val="none"/>
          </c:marker>
          <c:cat>
            <c:numRef>
              <c:f>Streets!$A$7:$A$19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Streets!$B$7:$B$19</c:f>
              <c:numCache>
                <c:formatCode>_("$"* #,##0.00_);_("$"* \(#,##0.00\);_("$"* "-"??_);_(@_)</c:formatCode>
                <c:ptCount val="13"/>
                <c:pt idx="0">
                  <c:v>2673057</c:v>
                </c:pt>
                <c:pt idx="1">
                  <c:v>2659570</c:v>
                </c:pt>
                <c:pt idx="2">
                  <c:v>2772974</c:v>
                </c:pt>
                <c:pt idx="3">
                  <c:v>3910950</c:v>
                </c:pt>
                <c:pt idx="4">
                  <c:v>4303107</c:v>
                </c:pt>
                <c:pt idx="5">
                  <c:v>4498428</c:v>
                </c:pt>
                <c:pt idx="6">
                  <c:v>4869275</c:v>
                </c:pt>
                <c:pt idx="7">
                  <c:v>4881647</c:v>
                </c:pt>
                <c:pt idx="8">
                  <c:v>5330268</c:v>
                </c:pt>
                <c:pt idx="9">
                  <c:v>5459734</c:v>
                </c:pt>
                <c:pt idx="10">
                  <c:v>6042509</c:v>
                </c:pt>
                <c:pt idx="11">
                  <c:v>5463895</c:v>
                </c:pt>
                <c:pt idx="12">
                  <c:v>5064896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Streets!$C$6</c:f>
              <c:strCache>
                <c:ptCount val="1"/>
                <c:pt idx="0">
                  <c:v>Actual Expenses</c:v>
                </c:pt>
              </c:strCache>
            </c:strRef>
          </c:tx>
          <c:marker>
            <c:symbol val="none"/>
          </c:marker>
          <c:cat>
            <c:numRef>
              <c:f>Streets!$A$7:$A$19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Streets!$C$7:$C$19</c:f>
              <c:numCache>
                <c:formatCode>_("$"* #,##0.00_);_("$"* \(#,##0.00\);_("$"* "-"??_);_(@_)</c:formatCode>
                <c:ptCount val="13"/>
                <c:pt idx="0">
                  <c:v>2568915</c:v>
                </c:pt>
                <c:pt idx="1">
                  <c:v>2840564</c:v>
                </c:pt>
                <c:pt idx="2">
                  <c:v>2672495</c:v>
                </c:pt>
                <c:pt idx="3">
                  <c:v>4002115</c:v>
                </c:pt>
                <c:pt idx="4">
                  <c:v>3825487</c:v>
                </c:pt>
                <c:pt idx="5">
                  <c:v>4308388</c:v>
                </c:pt>
                <c:pt idx="6">
                  <c:v>5075838</c:v>
                </c:pt>
                <c:pt idx="7">
                  <c:v>3993275</c:v>
                </c:pt>
                <c:pt idx="8">
                  <c:v>4641716</c:v>
                </c:pt>
                <c:pt idx="9">
                  <c:v>5299172</c:v>
                </c:pt>
                <c:pt idx="10">
                  <c:v>4950258</c:v>
                </c:pt>
                <c:pt idx="11">
                  <c:v>5009194</c:v>
                </c:pt>
                <c:pt idx="12">
                  <c:v>4820144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41856"/>
        <c:axId val="110843392"/>
      </c:lineChart>
      <c:catAx>
        <c:axId val="1108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843392"/>
        <c:crosses val="autoZero"/>
        <c:auto val="1"/>
        <c:lblAlgn val="ctr"/>
        <c:lblOffset val="100"/>
        <c:noMultiLvlLbl val="0"/>
      </c:catAx>
      <c:valAx>
        <c:axId val="11084339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10841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Drainage, Street,</a:t>
            </a:r>
            <a:r>
              <a:rPr lang="en-US" baseline="0"/>
              <a:t> &amp; </a:t>
            </a:r>
            <a:r>
              <a:rPr lang="en-US"/>
              <a:t>Wastewater</a:t>
            </a:r>
            <a:r>
              <a:rPr lang="en-US" baseline="0"/>
              <a:t> Projects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Projects'!$R$5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numRef>
              <c:f>'Total Projects'!$Q$6:$Q$16</c:f>
              <c:numCache>
                <c:formatCode>yyyy</c:formatCode>
                <c:ptCount val="11"/>
                <c:pt idx="0">
                  <c:v>39356</c:v>
                </c:pt>
                <c:pt idx="1">
                  <c:v>39722</c:v>
                </c:pt>
                <c:pt idx="2">
                  <c:v>40087</c:v>
                </c:pt>
                <c:pt idx="3">
                  <c:v>40452</c:v>
                </c:pt>
                <c:pt idx="4">
                  <c:v>40817</c:v>
                </c:pt>
                <c:pt idx="5">
                  <c:v>41183</c:v>
                </c:pt>
                <c:pt idx="6">
                  <c:v>41548</c:v>
                </c:pt>
                <c:pt idx="7">
                  <c:v>41913</c:v>
                </c:pt>
                <c:pt idx="8">
                  <c:v>42278</c:v>
                </c:pt>
                <c:pt idx="9">
                  <c:v>42644</c:v>
                </c:pt>
                <c:pt idx="10">
                  <c:v>43009</c:v>
                </c:pt>
              </c:numCache>
            </c:numRef>
          </c:cat>
          <c:val>
            <c:numRef>
              <c:f>'Total Projects'!$R$6:$R$16</c:f>
              <c:numCache>
                <c:formatCode>"$"#,##0_);[Red]\("$"#,##0\)</c:formatCode>
                <c:ptCount val="11"/>
                <c:pt idx="0">
                  <c:v>7954000</c:v>
                </c:pt>
                <c:pt idx="1">
                  <c:v>10124257</c:v>
                </c:pt>
                <c:pt idx="2">
                  <c:v>7750697</c:v>
                </c:pt>
                <c:pt idx="3">
                  <c:v>14446040</c:v>
                </c:pt>
                <c:pt idx="4">
                  <c:v>8923681</c:v>
                </c:pt>
                <c:pt idx="5">
                  <c:v>11989441</c:v>
                </c:pt>
                <c:pt idx="6">
                  <c:v>21835019</c:v>
                </c:pt>
                <c:pt idx="7">
                  <c:v>36864966</c:v>
                </c:pt>
                <c:pt idx="8">
                  <c:v>32813647</c:v>
                </c:pt>
                <c:pt idx="9">
                  <c:v>26645429</c:v>
                </c:pt>
                <c:pt idx="10">
                  <c:v>19346468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 Projects'!$S$5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'Total Projects'!$Q$6:$Q$16</c:f>
              <c:numCache>
                <c:formatCode>yyyy</c:formatCode>
                <c:ptCount val="11"/>
                <c:pt idx="0">
                  <c:v>39356</c:v>
                </c:pt>
                <c:pt idx="1">
                  <c:v>39722</c:v>
                </c:pt>
                <c:pt idx="2">
                  <c:v>40087</c:v>
                </c:pt>
                <c:pt idx="3">
                  <c:v>40452</c:v>
                </c:pt>
                <c:pt idx="4">
                  <c:v>40817</c:v>
                </c:pt>
                <c:pt idx="5">
                  <c:v>41183</c:v>
                </c:pt>
                <c:pt idx="6">
                  <c:v>41548</c:v>
                </c:pt>
                <c:pt idx="7">
                  <c:v>41913</c:v>
                </c:pt>
                <c:pt idx="8">
                  <c:v>42278</c:v>
                </c:pt>
                <c:pt idx="9">
                  <c:v>42644</c:v>
                </c:pt>
                <c:pt idx="10">
                  <c:v>43009</c:v>
                </c:pt>
              </c:numCache>
            </c:numRef>
          </c:cat>
          <c:val>
            <c:numRef>
              <c:f>'Total Projects'!$S$6:$S$16</c:f>
              <c:numCache>
                <c:formatCode>"$"#,##0_);[Red]\("$"#,##0\)</c:formatCode>
                <c:ptCount val="11"/>
                <c:pt idx="0">
                  <c:v>2109890.23</c:v>
                </c:pt>
                <c:pt idx="1">
                  <c:v>1470354.1099999999</c:v>
                </c:pt>
                <c:pt idx="2">
                  <c:v>5400845.6600000001</c:v>
                </c:pt>
                <c:pt idx="3">
                  <c:v>3805828.91</c:v>
                </c:pt>
                <c:pt idx="4">
                  <c:v>1906291.33</c:v>
                </c:pt>
                <c:pt idx="5">
                  <c:v>6991026.71</c:v>
                </c:pt>
                <c:pt idx="6">
                  <c:v>8088948.6100000003</c:v>
                </c:pt>
                <c:pt idx="7">
                  <c:v>20770445.890000001</c:v>
                </c:pt>
                <c:pt idx="8">
                  <c:v>25076683.759999998</c:v>
                </c:pt>
                <c:pt idx="9">
                  <c:v>15679640.859999999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27872"/>
        <c:axId val="110929408"/>
      </c:lineChart>
      <c:dateAx>
        <c:axId val="11092787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crossAx val="110929408"/>
        <c:crosses val="autoZero"/>
        <c:auto val="1"/>
        <c:lblOffset val="100"/>
        <c:baseTimeUnit val="years"/>
      </c:dateAx>
      <c:valAx>
        <c:axId val="110929408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110927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" l="0.25" r="0.25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Subdivisions!$E$10:$E$18</c:f>
              <c:numCache>
                <c:formatCode>yyyy</c:formatCode>
                <c:ptCount val="9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</c:numCache>
            </c:numRef>
          </c:cat>
          <c:val>
            <c:numRef>
              <c:f>Subdivisions!$F$10:$F$18</c:f>
              <c:numCache>
                <c:formatCode>0</c:formatCode>
                <c:ptCount val="9"/>
                <c:pt idx="0">
                  <c:v>15</c:v>
                </c:pt>
                <c:pt idx="1">
                  <c:v>18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18</c:v>
                </c:pt>
                <c:pt idx="6">
                  <c:v>23</c:v>
                </c:pt>
                <c:pt idx="7">
                  <c:v>21</c:v>
                </c:pt>
                <c:pt idx="8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52672"/>
        <c:axId val="111054208"/>
      </c:lineChart>
      <c:dateAx>
        <c:axId val="11105267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crossAx val="111054208"/>
        <c:crosses val="autoZero"/>
        <c:auto val="1"/>
        <c:lblOffset val="100"/>
        <c:baseTimeUnit val="years"/>
      </c:dateAx>
      <c:valAx>
        <c:axId val="1110542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105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1271586</xdr:colOff>
      <xdr:row>12</xdr:row>
      <xdr:rowOff>190499</xdr:rowOff>
    </xdr:from>
    <xdr:to>
      <xdr:col>13</xdr:col>
      <xdr:colOff>19049</xdr:colOff>
      <xdr:row>36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1300161</xdr:colOff>
      <xdr:row>37</xdr:row>
      <xdr:rowOff>123824</xdr:rowOff>
    </xdr:from>
    <xdr:to>
      <xdr:col>13</xdr:col>
      <xdr:colOff>9525</xdr:colOff>
      <xdr:row>61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128586</xdr:colOff>
      <xdr:row>17</xdr:row>
      <xdr:rowOff>38099</xdr:rowOff>
    </xdr:from>
    <xdr:to>
      <xdr:col>26</xdr:col>
      <xdr:colOff>57149</xdr:colOff>
      <xdr:row>46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19</xdr:row>
      <xdr:rowOff>71437</xdr:rowOff>
    </xdr:from>
    <xdr:to>
      <xdr:col>20</xdr:col>
      <xdr:colOff>381000</xdr:colOff>
      <xdr:row>35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13</xdr:row>
      <xdr:rowOff>90487</xdr:rowOff>
    </xdr:from>
    <xdr:to>
      <xdr:col>18</xdr:col>
      <xdr:colOff>85725</xdr:colOff>
      <xdr:row>27</xdr:row>
      <xdr:rowOff>166687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Normal="100" workbookViewId="0">
      <pane ySplit="3" topLeftCell="A25" activePane="bottomLeft" state="frozen"/>
      <selection pane="bottomLeft" activeCell="A18" sqref="A18:A20"/>
    </sheetView>
  </sheetViews>
  <sheetFormatPr defaultRowHeight="14.25" x14ac:dyDescent="0.2"/>
  <cols>
    <col min="1" max="1" width="40.42578125" style="1" customWidth="1"/>
    <col min="2" max="2" width="16.5703125" style="1" bestFit="1" customWidth="1"/>
    <col min="3" max="3" width="17.85546875" style="1" bestFit="1" customWidth="1"/>
    <col min="4" max="6" width="16.5703125" style="1" bestFit="1" customWidth="1"/>
    <col min="7" max="9" width="17.7109375" style="1" bestFit="1" customWidth="1"/>
    <col min="10" max="15" width="16.5703125" style="1" bestFit="1" customWidth="1"/>
    <col min="16" max="16384" width="9.140625" style="1"/>
  </cols>
  <sheetData>
    <row r="1" spans="1:15" s="6" customFormat="1" ht="18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5.099999999999999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25">
      <c r="B3" s="5">
        <v>2000</v>
      </c>
      <c r="C3" s="5">
        <v>2001</v>
      </c>
      <c r="D3" s="5">
        <v>2002</v>
      </c>
      <c r="E3" s="5">
        <v>2003</v>
      </c>
      <c r="F3" s="5">
        <v>2004</v>
      </c>
      <c r="G3" s="5">
        <v>2005</v>
      </c>
      <c r="H3" s="5">
        <v>2006</v>
      </c>
      <c r="I3" s="5">
        <v>2007</v>
      </c>
      <c r="J3" s="5">
        <v>2008</v>
      </c>
      <c r="K3" s="5">
        <v>2009</v>
      </c>
      <c r="L3" s="5">
        <v>2010</v>
      </c>
      <c r="M3" s="5">
        <v>2011</v>
      </c>
      <c r="N3" s="5">
        <v>2012</v>
      </c>
      <c r="O3" s="5">
        <v>2013</v>
      </c>
    </row>
    <row r="4" spans="1:15" ht="30" customHeight="1" x14ac:dyDescent="0.2">
      <c r="A4" s="2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30" customHeight="1" x14ac:dyDescent="0.2">
      <c r="A5" s="2" t="s">
        <v>2</v>
      </c>
      <c r="B5" s="7">
        <v>42940</v>
      </c>
      <c r="C5" s="7">
        <v>44259</v>
      </c>
      <c r="D5" s="7">
        <v>44929</v>
      </c>
      <c r="E5" s="7">
        <v>45279</v>
      </c>
      <c r="F5" s="7">
        <v>45799</v>
      </c>
      <c r="G5" s="7">
        <v>45987</v>
      </c>
      <c r="H5" s="7">
        <v>46590</v>
      </c>
      <c r="I5" s="7">
        <v>47029</v>
      </c>
      <c r="J5" s="7">
        <v>47263</v>
      </c>
      <c r="K5" s="7">
        <v>47588</v>
      </c>
      <c r="L5" s="7">
        <v>48520</v>
      </c>
      <c r="M5" s="7">
        <v>48987</v>
      </c>
      <c r="N5" s="7">
        <v>49803</v>
      </c>
      <c r="O5" s="7"/>
    </row>
    <row r="6" spans="1:15" ht="30" customHeight="1" x14ac:dyDescent="0.2">
      <c r="A6" s="2" t="s">
        <v>3</v>
      </c>
      <c r="B6" s="8">
        <v>761.64</v>
      </c>
      <c r="C6" s="8">
        <v>760.56</v>
      </c>
      <c r="D6" s="8">
        <v>771.67</v>
      </c>
      <c r="E6" s="8">
        <v>790.15</v>
      </c>
      <c r="F6" s="8">
        <v>810.93</v>
      </c>
      <c r="G6" s="8">
        <v>817.58</v>
      </c>
      <c r="H6" s="8">
        <v>838.11</v>
      </c>
      <c r="I6" s="8">
        <v>856.36</v>
      </c>
      <c r="J6" s="8">
        <v>857.91</v>
      </c>
      <c r="K6" s="8">
        <v>866.19</v>
      </c>
      <c r="L6" s="20" t="s">
        <v>49</v>
      </c>
      <c r="M6" s="8">
        <v>875.7</v>
      </c>
      <c r="N6" s="8">
        <v>887.23</v>
      </c>
      <c r="O6" s="8"/>
    </row>
    <row r="7" spans="1:15" ht="30" customHeight="1" x14ac:dyDescent="0.2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0" customHeight="1" x14ac:dyDescent="0.2">
      <c r="A8" s="11" t="s">
        <v>10</v>
      </c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6"/>
    </row>
    <row r="9" spans="1:15" ht="30" customHeight="1" x14ac:dyDescent="0.2">
      <c r="A9" s="16" t="s">
        <v>45</v>
      </c>
      <c r="B9" s="18">
        <v>692669</v>
      </c>
      <c r="C9" s="18">
        <v>708047</v>
      </c>
      <c r="D9" s="18">
        <v>723157</v>
      </c>
      <c r="E9" s="18">
        <v>748346</v>
      </c>
      <c r="F9" s="18">
        <v>768955</v>
      </c>
      <c r="G9" s="18">
        <v>809297</v>
      </c>
      <c r="H9" s="18">
        <v>935197</v>
      </c>
      <c r="I9" s="18">
        <v>899821</v>
      </c>
      <c r="J9" s="18">
        <v>949466</v>
      </c>
      <c r="K9" s="18">
        <v>979634</v>
      </c>
      <c r="L9" s="18">
        <v>967289</v>
      </c>
      <c r="M9" s="18">
        <v>870930</v>
      </c>
      <c r="N9" s="18">
        <v>910411</v>
      </c>
      <c r="O9" s="18">
        <v>935021</v>
      </c>
    </row>
    <row r="10" spans="1:15" ht="30" customHeight="1" x14ac:dyDescent="0.2">
      <c r="A10" s="2" t="s">
        <v>44</v>
      </c>
      <c r="B10" s="9">
        <v>637364</v>
      </c>
      <c r="C10" s="9">
        <v>610622</v>
      </c>
      <c r="D10" s="9">
        <v>686839</v>
      </c>
      <c r="E10" s="9">
        <v>652990</v>
      </c>
      <c r="F10" s="9">
        <v>682890</v>
      </c>
      <c r="G10" s="9">
        <v>763785</v>
      </c>
      <c r="H10" s="9">
        <v>824651</v>
      </c>
      <c r="I10" s="9">
        <v>829687</v>
      </c>
      <c r="J10" s="9">
        <v>811925</v>
      </c>
      <c r="K10" s="9">
        <v>860911</v>
      </c>
      <c r="L10" s="9">
        <v>969496</v>
      </c>
      <c r="M10" s="9">
        <v>825126</v>
      </c>
      <c r="N10" s="9">
        <v>830458</v>
      </c>
      <c r="O10" s="9"/>
    </row>
    <row r="11" spans="1:15" ht="30" customHeight="1" x14ac:dyDescent="0.2">
      <c r="A11" s="2" t="s">
        <v>5</v>
      </c>
      <c r="B11" s="2">
        <v>9.75</v>
      </c>
      <c r="C11" s="2">
        <v>9.75</v>
      </c>
      <c r="D11" s="2">
        <v>9.75</v>
      </c>
      <c r="E11" s="2">
        <v>9</v>
      </c>
      <c r="F11" s="2">
        <v>10.25</v>
      </c>
      <c r="G11" s="2">
        <v>10.25</v>
      </c>
      <c r="H11" s="2">
        <v>11.25</v>
      </c>
      <c r="I11" s="2">
        <v>10.25</v>
      </c>
      <c r="J11" s="2">
        <v>10.25</v>
      </c>
      <c r="K11" s="2">
        <v>10.25</v>
      </c>
      <c r="L11" s="2">
        <v>10.25</v>
      </c>
      <c r="M11" s="2">
        <v>9.25</v>
      </c>
      <c r="N11" s="2">
        <v>9.75</v>
      </c>
      <c r="O11" s="2">
        <v>9.75</v>
      </c>
    </row>
    <row r="12" spans="1:15" ht="30" customHeight="1" x14ac:dyDescent="0.2">
      <c r="A12" s="11" t="s">
        <v>11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6"/>
    </row>
    <row r="13" spans="1:15" ht="30" customHeight="1" x14ac:dyDescent="0.2">
      <c r="A13" s="16" t="s">
        <v>48</v>
      </c>
      <c r="B13" s="18">
        <v>8786500</v>
      </c>
      <c r="C13" s="18">
        <v>14369750</v>
      </c>
      <c r="D13" s="18">
        <v>8886700</v>
      </c>
      <c r="E13" s="18">
        <v>7137000</v>
      </c>
      <c r="F13" s="18">
        <v>7992000</v>
      </c>
      <c r="G13" s="18">
        <v>12793700.029999999</v>
      </c>
      <c r="H13" s="18">
        <v>13522753</v>
      </c>
      <c r="I13" s="18">
        <v>12465980</v>
      </c>
      <c r="J13" s="18">
        <v>6617847</v>
      </c>
      <c r="K13" s="18">
        <v>4786697</v>
      </c>
      <c r="L13" s="18">
        <v>4477040</v>
      </c>
      <c r="M13" s="18">
        <v>2729081</v>
      </c>
      <c r="N13" s="18">
        <v>3244541</v>
      </c>
      <c r="O13" s="18">
        <v>4594067</v>
      </c>
    </row>
    <row r="14" spans="1:15" ht="30" customHeight="1" x14ac:dyDescent="0.2">
      <c r="A14" s="2" t="s">
        <v>44</v>
      </c>
      <c r="B14" s="9">
        <v>4902380</v>
      </c>
      <c r="C14" s="9">
        <v>8445860</v>
      </c>
      <c r="D14" s="9">
        <v>5909385</v>
      </c>
      <c r="E14" s="9">
        <v>3624848</v>
      </c>
      <c r="F14" s="9">
        <v>4219797</v>
      </c>
      <c r="G14" s="9">
        <v>5270446</v>
      </c>
      <c r="H14" s="9">
        <v>5878361</v>
      </c>
      <c r="I14" s="9">
        <v>9092825</v>
      </c>
      <c r="J14" s="9">
        <v>4256836</v>
      </c>
      <c r="K14" s="9">
        <v>4193115</v>
      </c>
      <c r="L14" s="9">
        <v>2933440</v>
      </c>
      <c r="M14" s="9">
        <v>1037264</v>
      </c>
      <c r="N14" s="9">
        <v>4683161</v>
      </c>
      <c r="O14" s="9"/>
    </row>
    <row r="15" spans="1:15" ht="30" customHeight="1" x14ac:dyDescent="0.2">
      <c r="A15" s="2" t="s">
        <v>46</v>
      </c>
      <c r="B15" s="9">
        <v>6996500</v>
      </c>
      <c r="C15" s="9">
        <v>11656500</v>
      </c>
      <c r="D15" s="9">
        <v>6216500</v>
      </c>
      <c r="E15" s="9">
        <v>4782000</v>
      </c>
      <c r="F15" s="9">
        <v>5902000</v>
      </c>
      <c r="G15" s="9">
        <v>6726700.0300000003</v>
      </c>
      <c r="H15" s="9">
        <v>5400000</v>
      </c>
      <c r="I15" s="9">
        <v>5809000</v>
      </c>
      <c r="J15" s="9">
        <v>6192847</v>
      </c>
      <c r="K15" s="9">
        <v>3911697</v>
      </c>
      <c r="L15" s="9">
        <v>2677040</v>
      </c>
      <c r="M15" s="9">
        <v>1978681</v>
      </c>
      <c r="N15" s="9">
        <v>2124941</v>
      </c>
      <c r="O15" s="9">
        <v>3705757</v>
      </c>
    </row>
    <row r="16" spans="1:15" ht="30" customHeight="1" x14ac:dyDescent="0.2">
      <c r="A16" s="2" t="s">
        <v>47</v>
      </c>
      <c r="B16" s="9">
        <v>3446827</v>
      </c>
      <c r="C16" s="21" t="s">
        <v>49</v>
      </c>
      <c r="D16" s="9">
        <v>3553895</v>
      </c>
      <c r="E16" s="9">
        <v>2469577</v>
      </c>
      <c r="F16" s="9">
        <v>3103770</v>
      </c>
      <c r="G16" s="9">
        <v>1969736</v>
      </c>
      <c r="H16" s="9">
        <v>2611545</v>
      </c>
      <c r="I16" s="9">
        <v>1666187</v>
      </c>
      <c r="J16" s="9">
        <v>1026092</v>
      </c>
      <c r="K16" s="9">
        <v>3922161</v>
      </c>
      <c r="L16" s="9">
        <v>1494928</v>
      </c>
      <c r="M16" s="9">
        <v>339323</v>
      </c>
      <c r="N16" s="9">
        <v>4031516</v>
      </c>
      <c r="O16" s="9"/>
    </row>
    <row r="17" spans="1:15" ht="30" customHeight="1" x14ac:dyDescent="0.2">
      <c r="A17" s="11" t="s">
        <v>12</v>
      </c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50"/>
    </row>
    <row r="18" spans="1:15" s="17" customFormat="1" ht="30" customHeight="1" x14ac:dyDescent="0.2">
      <c r="A18" s="16" t="s">
        <v>45</v>
      </c>
      <c r="B18" s="19">
        <v>2673057</v>
      </c>
      <c r="C18" s="19">
        <v>2659570</v>
      </c>
      <c r="D18" s="19">
        <v>2772974</v>
      </c>
      <c r="E18" s="19">
        <v>3910950</v>
      </c>
      <c r="F18" s="19">
        <v>4303107</v>
      </c>
      <c r="G18" s="19">
        <v>4498428</v>
      </c>
      <c r="H18" s="19">
        <v>4869275</v>
      </c>
      <c r="I18" s="19">
        <v>4881647</v>
      </c>
      <c r="J18" s="19">
        <v>5330268</v>
      </c>
      <c r="K18" s="19">
        <v>5459734</v>
      </c>
      <c r="L18" s="19">
        <v>6042509</v>
      </c>
      <c r="M18" s="19">
        <v>5463895</v>
      </c>
      <c r="N18" s="19">
        <v>5064896</v>
      </c>
      <c r="O18" s="19">
        <v>5422821</v>
      </c>
    </row>
    <row r="19" spans="1:15" ht="30" customHeight="1" x14ac:dyDescent="0.2">
      <c r="A19" s="2" t="s">
        <v>44</v>
      </c>
      <c r="B19" s="9">
        <v>2568915</v>
      </c>
      <c r="C19" s="9">
        <v>2840564</v>
      </c>
      <c r="D19" s="9">
        <v>2672495</v>
      </c>
      <c r="E19" s="9">
        <v>4002115</v>
      </c>
      <c r="F19" s="9">
        <v>3825487</v>
      </c>
      <c r="G19" s="9">
        <v>4308388</v>
      </c>
      <c r="H19" s="9">
        <v>5075838</v>
      </c>
      <c r="I19" s="9">
        <v>3993275</v>
      </c>
      <c r="J19" s="9">
        <v>4641716</v>
      </c>
      <c r="K19" s="9">
        <v>5299172</v>
      </c>
      <c r="L19" s="9">
        <v>4950258</v>
      </c>
      <c r="M19" s="9">
        <v>5009194</v>
      </c>
      <c r="N19" s="9">
        <v>4820144</v>
      </c>
      <c r="O19" s="9"/>
    </row>
    <row r="20" spans="1:15" ht="30" customHeight="1" x14ac:dyDescent="0.2">
      <c r="A20" s="2" t="s">
        <v>5</v>
      </c>
      <c r="B20" s="2">
        <v>28</v>
      </c>
      <c r="C20" s="2">
        <v>28</v>
      </c>
      <c r="D20" s="2">
        <v>28</v>
      </c>
      <c r="E20" s="2">
        <v>27</v>
      </c>
      <c r="F20" s="2">
        <v>28</v>
      </c>
      <c r="G20" s="2">
        <v>28</v>
      </c>
      <c r="H20" s="2">
        <v>28</v>
      </c>
      <c r="I20" s="2">
        <v>28</v>
      </c>
      <c r="J20" s="2">
        <v>28</v>
      </c>
      <c r="K20" s="2">
        <v>28</v>
      </c>
      <c r="L20" s="2">
        <v>28</v>
      </c>
      <c r="M20" s="2">
        <v>25</v>
      </c>
      <c r="N20" s="2">
        <v>23.5</v>
      </c>
      <c r="O20" s="2">
        <v>23.5</v>
      </c>
    </row>
    <row r="21" spans="1:15" ht="30" customHeight="1" x14ac:dyDescent="0.2">
      <c r="A21" s="11" t="s">
        <v>13</v>
      </c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6"/>
    </row>
    <row r="22" spans="1:15" ht="30" customHeight="1" x14ac:dyDescent="0.2">
      <c r="A22" s="3" t="s">
        <v>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30" customHeight="1" x14ac:dyDescent="0.2">
      <c r="A23" s="15" t="s">
        <v>29</v>
      </c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/>
    </row>
    <row r="24" spans="1:15" ht="30" customHeight="1" x14ac:dyDescent="0.2">
      <c r="A24" s="3" t="s">
        <v>30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9">
        <v>15575.76</v>
      </c>
      <c r="N24" s="10"/>
      <c r="O24" s="10"/>
    </row>
    <row r="25" spans="1:15" ht="30" customHeight="1" x14ac:dyDescent="0.2">
      <c r="A25" s="3" t="s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9">
        <v>12844.8</v>
      </c>
      <c r="N25" s="10"/>
      <c r="O25" s="10"/>
    </row>
    <row r="26" spans="1:15" ht="30" customHeight="1" x14ac:dyDescent="0.2">
      <c r="A26" s="3" t="s">
        <v>32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9">
        <v>8753.64</v>
      </c>
      <c r="N26" s="10"/>
      <c r="O26" s="10"/>
    </row>
    <row r="27" spans="1:15" ht="30" customHeight="1" x14ac:dyDescent="0.2">
      <c r="A27" s="15" t="s">
        <v>33</v>
      </c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</row>
    <row r="28" spans="1:15" ht="30" customHeight="1" x14ac:dyDescent="0.2">
      <c r="A28" s="3" t="s">
        <v>38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9">
        <v>5256.82</v>
      </c>
      <c r="N28" s="10"/>
      <c r="O28" s="10"/>
    </row>
    <row r="29" spans="1:15" ht="30" customHeight="1" x14ac:dyDescent="0.2">
      <c r="A29" s="3" t="s">
        <v>39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9">
        <v>5421.04</v>
      </c>
      <c r="N29" s="10"/>
      <c r="O29" s="10"/>
    </row>
    <row r="30" spans="1:15" ht="30" customHeight="1" x14ac:dyDescent="0.2">
      <c r="A30" s="3" t="s">
        <v>40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9">
        <v>677.31</v>
      </c>
      <c r="N30" s="10"/>
      <c r="O30" s="10"/>
    </row>
    <row r="31" spans="1:15" ht="30" customHeight="1" x14ac:dyDescent="0.2">
      <c r="A31" s="15" t="s">
        <v>34</v>
      </c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6"/>
    </row>
    <row r="32" spans="1:15" ht="30" customHeight="1" x14ac:dyDescent="0.2">
      <c r="A32" s="14" t="s">
        <v>35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9">
        <v>16200.46</v>
      </c>
      <c r="N32" s="10"/>
      <c r="O32" s="10"/>
    </row>
    <row r="33" spans="1:15" ht="30" customHeight="1" x14ac:dyDescent="0.2">
      <c r="A33" s="14" t="s">
        <v>36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9">
        <v>12470.16</v>
      </c>
      <c r="N33" s="10"/>
      <c r="O33" s="10"/>
    </row>
    <row r="34" spans="1:15" ht="30" customHeight="1" x14ac:dyDescent="0.2">
      <c r="A34" s="14" t="s">
        <v>37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9">
        <v>1476.27</v>
      </c>
      <c r="N34" s="10"/>
      <c r="O34" s="10"/>
    </row>
    <row r="35" spans="1:15" ht="42.75" x14ac:dyDescent="0.2">
      <c r="A35" s="3" t="s">
        <v>41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2"/>
      <c r="N35" s="2"/>
      <c r="O35" s="2"/>
    </row>
    <row r="36" spans="1:15" ht="30" customHeight="1" x14ac:dyDescent="0.2">
      <c r="A36" s="12" t="s">
        <v>14</v>
      </c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6"/>
    </row>
    <row r="37" spans="1:15" ht="30" customHeight="1" x14ac:dyDescent="0.2">
      <c r="A37" s="3" t="s">
        <v>7</v>
      </c>
      <c r="B37" s="9">
        <v>672031</v>
      </c>
      <c r="C37" s="9">
        <v>735544</v>
      </c>
      <c r="D37" s="9">
        <v>677206</v>
      </c>
      <c r="E37" s="9">
        <v>824615</v>
      </c>
      <c r="F37" s="9">
        <v>845780</v>
      </c>
      <c r="G37" s="9">
        <v>915618</v>
      </c>
      <c r="H37" s="9">
        <v>1137474</v>
      </c>
      <c r="I37" s="9">
        <v>1108735</v>
      </c>
      <c r="J37" s="9">
        <v>1290860</v>
      </c>
      <c r="K37" s="9">
        <v>1146834</v>
      </c>
      <c r="L37" s="9">
        <v>1236443</v>
      </c>
      <c r="M37" s="9">
        <v>1243783</v>
      </c>
      <c r="N37" s="9">
        <v>1344872</v>
      </c>
      <c r="O37" s="9"/>
    </row>
    <row r="38" spans="1:15" ht="30" customHeight="1" x14ac:dyDescent="0.2">
      <c r="A38" s="3" t="s">
        <v>8</v>
      </c>
      <c r="B38" s="9">
        <v>730101</v>
      </c>
      <c r="C38" s="9">
        <v>758381</v>
      </c>
      <c r="D38" s="9">
        <v>725722</v>
      </c>
      <c r="E38" s="9">
        <v>825844</v>
      </c>
      <c r="F38" s="9">
        <v>858210</v>
      </c>
      <c r="G38" s="9">
        <v>939907</v>
      </c>
      <c r="H38" s="9">
        <v>1101942</v>
      </c>
      <c r="I38" s="9">
        <v>1100172</v>
      </c>
      <c r="J38" s="9">
        <v>1336439</v>
      </c>
      <c r="K38" s="9">
        <v>1095308</v>
      </c>
      <c r="L38" s="9">
        <v>1267174</v>
      </c>
      <c r="M38" s="9">
        <v>1311286</v>
      </c>
      <c r="N38" s="9">
        <v>1269206</v>
      </c>
      <c r="O38" s="9"/>
    </row>
    <row r="39" spans="1:15" ht="30" customHeight="1" x14ac:dyDescent="0.2">
      <c r="A39" s="3" t="s">
        <v>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44.25" customHeight="1" x14ac:dyDescent="0.2">
      <c r="A40" s="12" t="s">
        <v>43</v>
      </c>
      <c r="B40" s="41" t="s">
        <v>42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</row>
  </sheetData>
  <sheetProtection password="CCEB" sheet="1" objects="1" scenarios="1"/>
  <mergeCells count="10">
    <mergeCell ref="A1:O1"/>
    <mergeCell ref="B12:O12"/>
    <mergeCell ref="B8:O8"/>
    <mergeCell ref="B21:O21"/>
    <mergeCell ref="B17:O17"/>
    <mergeCell ref="B40:O40"/>
    <mergeCell ref="B23:O23"/>
    <mergeCell ref="B27:O27"/>
    <mergeCell ref="B31:O31"/>
    <mergeCell ref="B36:O36"/>
  </mergeCells>
  <printOptions horizontalCentered="1" verticalCentered="1"/>
  <pageMargins left="0" right="0" top="0" bottom="0" header="0" footer="0"/>
  <pageSetup paperSize="5" scale="5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workbookViewId="0">
      <selection activeCell="G17" sqref="G17"/>
    </sheetView>
  </sheetViews>
  <sheetFormatPr defaultRowHeight="15" x14ac:dyDescent="0.25"/>
  <cols>
    <col min="2" max="2" width="15.42578125" bestFit="1" customWidth="1"/>
    <col min="3" max="3" width="13.42578125" bestFit="1" customWidth="1"/>
    <col min="4" max="4" width="12.140625" bestFit="1" customWidth="1"/>
    <col min="5" max="5" width="13.42578125" bestFit="1" customWidth="1"/>
    <col min="6" max="6" width="10.28515625" bestFit="1" customWidth="1"/>
    <col min="7" max="7" width="13.42578125" bestFit="1" customWidth="1"/>
    <col min="8" max="8" width="12.140625" bestFit="1" customWidth="1"/>
    <col min="9" max="9" width="10.28515625" bestFit="1" customWidth="1"/>
    <col min="10" max="10" width="12.140625" bestFit="1" customWidth="1"/>
    <col min="12" max="12" width="13.42578125" bestFit="1" customWidth="1"/>
    <col min="13" max="13" width="12.5703125" bestFit="1" customWidth="1"/>
  </cols>
  <sheetData>
    <row r="5" spans="2:13" ht="18" x14ac:dyDescent="0.25">
      <c r="B5" s="47" t="s">
        <v>15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2:13" ht="18" x14ac:dyDescent="0.2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3" ht="42.75" x14ac:dyDescent="0.25">
      <c r="B7" s="13"/>
      <c r="C7" s="13" t="s">
        <v>19</v>
      </c>
      <c r="D7" s="13" t="s">
        <v>20</v>
      </c>
      <c r="E7" s="13" t="s">
        <v>27</v>
      </c>
      <c r="F7" s="13" t="s">
        <v>21</v>
      </c>
      <c r="G7" s="13" t="s">
        <v>28</v>
      </c>
      <c r="H7" s="13" t="s">
        <v>22</v>
      </c>
      <c r="I7" s="13" t="s">
        <v>23</v>
      </c>
      <c r="J7" s="13" t="s">
        <v>24</v>
      </c>
      <c r="K7" s="13" t="s">
        <v>25</v>
      </c>
      <c r="L7" s="13" t="s">
        <v>26</v>
      </c>
    </row>
    <row r="8" spans="2:13" x14ac:dyDescent="0.25">
      <c r="B8" s="2" t="s">
        <v>16</v>
      </c>
      <c r="C8" s="9">
        <v>15575.76</v>
      </c>
      <c r="D8" s="2">
        <v>998.5</v>
      </c>
      <c r="E8" s="9">
        <v>16200.42</v>
      </c>
      <c r="F8" s="2">
        <v>162</v>
      </c>
      <c r="G8" s="9">
        <v>5256.82</v>
      </c>
      <c r="H8" s="9">
        <v>1452.69</v>
      </c>
      <c r="I8" s="9">
        <v>339.74</v>
      </c>
      <c r="J8" s="9">
        <v>1405.71</v>
      </c>
      <c r="K8" s="9">
        <v>10</v>
      </c>
      <c r="L8" s="9">
        <v>16230.46</v>
      </c>
    </row>
    <row r="9" spans="2:13" x14ac:dyDescent="0.25">
      <c r="B9" s="2" t="s">
        <v>17</v>
      </c>
      <c r="C9" s="9">
        <v>12844.8</v>
      </c>
      <c r="D9" s="2">
        <v>932</v>
      </c>
      <c r="E9" s="9">
        <v>12470.16</v>
      </c>
      <c r="F9" s="2">
        <v>202.58</v>
      </c>
      <c r="G9" s="9">
        <v>5421.04</v>
      </c>
      <c r="H9" s="9">
        <v>1256.79</v>
      </c>
      <c r="I9" s="9">
        <v>293.93</v>
      </c>
      <c r="J9" s="9">
        <v>1224.4000000000001</v>
      </c>
      <c r="K9" s="9">
        <v>10</v>
      </c>
      <c r="L9" s="9">
        <v>12500.16</v>
      </c>
    </row>
    <row r="10" spans="2:13" x14ac:dyDescent="0.25">
      <c r="B10" s="2" t="s">
        <v>18</v>
      </c>
      <c r="C10" s="9">
        <v>8753.64</v>
      </c>
      <c r="D10" s="2">
        <v>179.89</v>
      </c>
      <c r="E10" s="9">
        <v>1549.99</v>
      </c>
      <c r="F10" s="2">
        <v>37.14</v>
      </c>
      <c r="G10" s="9">
        <v>711.14</v>
      </c>
      <c r="H10" s="9">
        <v>765.46</v>
      </c>
      <c r="I10" s="9">
        <v>179.02</v>
      </c>
      <c r="J10" s="9">
        <v>741.97</v>
      </c>
      <c r="K10" s="9">
        <v>0</v>
      </c>
      <c r="L10" s="9">
        <v>0</v>
      </c>
    </row>
    <row r="11" spans="2:13" x14ac:dyDescent="0.25">
      <c r="B11" s="1"/>
      <c r="C11" s="24">
        <f>SUM(C8:C10)</f>
        <v>37174.199999999997</v>
      </c>
      <c r="D11" s="24">
        <f t="shared" ref="D11:L11" si="0">SUM(D8:D10)</f>
        <v>2110.39</v>
      </c>
      <c r="E11" s="24">
        <f t="shared" si="0"/>
        <v>30220.570000000003</v>
      </c>
      <c r="F11" s="24">
        <f t="shared" si="0"/>
        <v>401.72</v>
      </c>
      <c r="G11" s="24">
        <f t="shared" si="0"/>
        <v>11389</v>
      </c>
      <c r="H11" s="24">
        <f t="shared" si="0"/>
        <v>3474.94</v>
      </c>
      <c r="I11" s="24">
        <f t="shared" si="0"/>
        <v>812.69</v>
      </c>
      <c r="J11" s="24">
        <f t="shared" si="0"/>
        <v>3372.08</v>
      </c>
      <c r="K11" s="24">
        <f t="shared" si="0"/>
        <v>20</v>
      </c>
      <c r="L11" s="24">
        <f t="shared" si="0"/>
        <v>28730.62</v>
      </c>
      <c r="M11" s="23">
        <f>SUM(C11:L11)</f>
        <v>117706.21</v>
      </c>
    </row>
  </sheetData>
  <mergeCells count="1">
    <mergeCell ref="B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7"/>
  <sheetViews>
    <sheetView topLeftCell="H1" workbookViewId="0">
      <selection activeCell="A9" sqref="A9:E27"/>
    </sheetView>
  </sheetViews>
  <sheetFormatPr defaultRowHeight="15" x14ac:dyDescent="0.25"/>
  <cols>
    <col min="2" max="2" width="22.42578125" bestFit="1" customWidth="1"/>
    <col min="3" max="3" width="15.42578125" bestFit="1" customWidth="1"/>
    <col min="4" max="4" width="20.42578125" bestFit="1" customWidth="1"/>
    <col min="5" max="5" width="19" bestFit="1" customWidth="1"/>
    <col min="6" max="6" width="23.7109375" bestFit="1" customWidth="1"/>
    <col min="7" max="7" width="16.5703125" bestFit="1" customWidth="1"/>
    <col min="8" max="8" width="17.85546875" bestFit="1" customWidth="1"/>
    <col min="9" max="11" width="16.5703125" bestFit="1" customWidth="1"/>
    <col min="12" max="14" width="17.85546875" bestFit="1" customWidth="1"/>
    <col min="15" max="20" width="16.5703125" bestFit="1" customWidth="1"/>
    <col min="21" max="23" width="15.7109375" bestFit="1" customWidth="1"/>
  </cols>
  <sheetData>
    <row r="2" spans="1:23" s="26" customFormat="1" ht="14.25" x14ac:dyDescent="0.2">
      <c r="G2" s="26">
        <v>2000</v>
      </c>
      <c r="H2" s="26">
        <v>2001</v>
      </c>
      <c r="I2" s="26">
        <v>2002</v>
      </c>
      <c r="J2" s="26">
        <v>2003</v>
      </c>
      <c r="K2" s="26">
        <v>2004</v>
      </c>
      <c r="L2" s="26">
        <v>2005</v>
      </c>
      <c r="M2" s="26">
        <v>2006</v>
      </c>
      <c r="N2" s="26">
        <v>2007</v>
      </c>
      <c r="O2" s="26">
        <v>2008</v>
      </c>
      <c r="P2" s="26">
        <v>2009</v>
      </c>
      <c r="Q2" s="26">
        <v>2010</v>
      </c>
      <c r="R2" s="26">
        <v>2011</v>
      </c>
      <c r="S2" s="26">
        <v>2012</v>
      </c>
      <c r="T2" s="26">
        <v>2013</v>
      </c>
      <c r="U2" s="26">
        <v>2014</v>
      </c>
      <c r="V2" s="26">
        <v>2015</v>
      </c>
      <c r="W2" s="26">
        <v>2016</v>
      </c>
    </row>
    <row r="3" spans="1:23" s="26" customFormat="1" ht="14.25" x14ac:dyDescent="0.2">
      <c r="F3" s="27" t="s">
        <v>48</v>
      </c>
      <c r="G3" s="28">
        <v>8786500</v>
      </c>
      <c r="H3" s="28">
        <v>14369750</v>
      </c>
      <c r="I3" s="28">
        <v>8886700</v>
      </c>
      <c r="J3" s="28">
        <v>7137000</v>
      </c>
      <c r="K3" s="28">
        <v>7992000</v>
      </c>
      <c r="L3" s="28">
        <v>12793700.029999999</v>
      </c>
      <c r="M3" s="28">
        <v>13522753</v>
      </c>
      <c r="N3" s="28">
        <v>12465980</v>
      </c>
      <c r="O3" s="28">
        <v>6617847</v>
      </c>
      <c r="P3" s="28">
        <v>4786697</v>
      </c>
      <c r="Q3" s="28">
        <v>4477040</v>
      </c>
      <c r="R3" s="28">
        <v>2729081</v>
      </c>
      <c r="S3" s="28">
        <v>3244541</v>
      </c>
      <c r="T3" s="28">
        <v>4594067</v>
      </c>
      <c r="U3" s="29">
        <v>8312393</v>
      </c>
      <c r="V3" s="29">
        <v>9590592</v>
      </c>
      <c r="W3" s="29">
        <v>8620536</v>
      </c>
    </row>
    <row r="4" spans="1:23" s="26" customFormat="1" ht="14.25" x14ac:dyDescent="0.2">
      <c r="F4" s="30" t="s">
        <v>44</v>
      </c>
      <c r="G4" s="29">
        <v>4902380</v>
      </c>
      <c r="H4" s="29">
        <v>8445860</v>
      </c>
      <c r="I4" s="29">
        <v>5909385</v>
      </c>
      <c r="J4" s="29">
        <v>3624848</v>
      </c>
      <c r="K4" s="29">
        <v>4219797</v>
      </c>
      <c r="L4" s="29">
        <v>5270446</v>
      </c>
      <c r="M4" s="29">
        <v>5878361</v>
      </c>
      <c r="N4" s="29">
        <v>9092825</v>
      </c>
      <c r="O4" s="29">
        <v>4256836</v>
      </c>
      <c r="P4" s="29">
        <v>4193115</v>
      </c>
      <c r="Q4" s="29">
        <v>2933440</v>
      </c>
      <c r="R4" s="29">
        <v>1037264</v>
      </c>
      <c r="S4" s="29">
        <v>4683161</v>
      </c>
      <c r="T4" s="29">
        <v>3118445.01</v>
      </c>
      <c r="U4" s="29">
        <v>4823505.3600000003</v>
      </c>
      <c r="V4" s="29">
        <v>6820406.4699999997</v>
      </c>
      <c r="W4" s="29">
        <v>2526988.54</v>
      </c>
    </row>
    <row r="5" spans="1:23" s="26" customFormat="1" ht="14.25" x14ac:dyDescent="0.2">
      <c r="F5" s="30" t="s">
        <v>46</v>
      </c>
      <c r="G5" s="29">
        <v>6996500</v>
      </c>
      <c r="H5" s="29">
        <v>11656500</v>
      </c>
      <c r="I5" s="29">
        <v>6216500</v>
      </c>
      <c r="J5" s="29">
        <v>4782000</v>
      </c>
      <c r="K5" s="29">
        <v>5902000</v>
      </c>
      <c r="L5" s="29">
        <v>6726700.0300000003</v>
      </c>
      <c r="M5" s="29">
        <v>5400000</v>
      </c>
      <c r="N5" s="29">
        <v>5809000</v>
      </c>
      <c r="O5" s="29">
        <v>6192847</v>
      </c>
      <c r="P5" s="29">
        <v>3911697</v>
      </c>
      <c r="Q5" s="29">
        <v>2677040</v>
      </c>
      <c r="R5" s="29">
        <v>1978681</v>
      </c>
      <c r="S5" s="29">
        <v>2124941</v>
      </c>
      <c r="T5" s="29">
        <v>3624067</v>
      </c>
      <c r="U5" s="29">
        <v>7917393</v>
      </c>
      <c r="V5" s="29">
        <v>8175592</v>
      </c>
      <c r="W5" s="29">
        <v>7880443</v>
      </c>
    </row>
    <row r="6" spans="1:23" s="26" customFormat="1" ht="14.25" x14ac:dyDescent="0.2">
      <c r="F6" s="30" t="s">
        <v>47</v>
      </c>
      <c r="G6" s="29">
        <v>3446827</v>
      </c>
      <c r="H6" s="31" t="s">
        <v>49</v>
      </c>
      <c r="I6" s="29">
        <v>3553895</v>
      </c>
      <c r="J6" s="29">
        <v>2469577</v>
      </c>
      <c r="K6" s="29">
        <v>3103770</v>
      </c>
      <c r="L6" s="29">
        <v>1969736</v>
      </c>
      <c r="M6" s="29">
        <v>2611545</v>
      </c>
      <c r="N6" s="29">
        <v>1666187</v>
      </c>
      <c r="O6" s="29">
        <v>1026092</v>
      </c>
      <c r="P6" s="29">
        <v>3922161</v>
      </c>
      <c r="Q6" s="29">
        <v>1494928</v>
      </c>
      <c r="R6" s="29">
        <v>339323</v>
      </c>
      <c r="S6" s="29">
        <v>4031516</v>
      </c>
      <c r="T6" s="29">
        <v>2660617.5</v>
      </c>
      <c r="U6" s="29">
        <v>4478369.3499999996</v>
      </c>
      <c r="V6" s="29">
        <v>5541109.5999999996</v>
      </c>
      <c r="W6" s="29">
        <v>1809661.1</v>
      </c>
    </row>
    <row r="9" spans="1:23" x14ac:dyDescent="0.25">
      <c r="A9" s="33"/>
      <c r="B9" s="33" t="str">
        <f>F3</f>
        <v>Total Budgeted Amount</v>
      </c>
      <c r="C9" s="33" t="str">
        <f>F4</f>
        <v>Actual Expenses</v>
      </c>
      <c r="D9" s="33" t="str">
        <f>F5</f>
        <v>Total PW $s Budgeted</v>
      </c>
      <c r="E9" s="33" t="str">
        <f>F6</f>
        <v>Actual PW Expenses</v>
      </c>
    </row>
    <row r="10" spans="1:23" x14ac:dyDescent="0.25">
      <c r="A10" s="33">
        <v>2000</v>
      </c>
      <c r="B10" s="34">
        <f>G3</f>
        <v>8786500</v>
      </c>
      <c r="C10" s="34">
        <f>G4</f>
        <v>4902380</v>
      </c>
      <c r="D10" s="34">
        <f>G5</f>
        <v>6996500</v>
      </c>
      <c r="E10" s="34">
        <f>G6</f>
        <v>3446827</v>
      </c>
    </row>
    <row r="11" spans="1:23" x14ac:dyDescent="0.25">
      <c r="A11" s="33">
        <v>2001</v>
      </c>
      <c r="B11" s="34">
        <f>H3</f>
        <v>14369750</v>
      </c>
      <c r="C11" s="34">
        <f>H4</f>
        <v>8445860</v>
      </c>
      <c r="D11" s="34">
        <f>H5</f>
        <v>11656500</v>
      </c>
      <c r="E11" s="35" t="str">
        <f>H6</f>
        <v>no data</v>
      </c>
    </row>
    <row r="12" spans="1:23" x14ac:dyDescent="0.25">
      <c r="A12" s="33">
        <v>2002</v>
      </c>
      <c r="B12" s="34">
        <f>I3</f>
        <v>8886700</v>
      </c>
      <c r="C12" s="34">
        <f>I4</f>
        <v>5909385</v>
      </c>
      <c r="D12" s="34">
        <f>I5</f>
        <v>6216500</v>
      </c>
      <c r="E12" s="34">
        <f>I6</f>
        <v>3553895</v>
      </c>
    </row>
    <row r="13" spans="1:23" x14ac:dyDescent="0.25">
      <c r="A13" s="33">
        <v>2003</v>
      </c>
      <c r="B13" s="34">
        <f>J3</f>
        <v>7137000</v>
      </c>
      <c r="C13" s="34">
        <f>J4</f>
        <v>3624848</v>
      </c>
      <c r="D13" s="34">
        <f>J5</f>
        <v>4782000</v>
      </c>
      <c r="E13" s="34">
        <f>J6</f>
        <v>2469577</v>
      </c>
    </row>
    <row r="14" spans="1:23" x14ac:dyDescent="0.25">
      <c r="A14" s="33">
        <v>2004</v>
      </c>
      <c r="B14" s="34">
        <f>K3</f>
        <v>7992000</v>
      </c>
      <c r="C14" s="34">
        <f>K4</f>
        <v>4219797</v>
      </c>
      <c r="D14" s="34">
        <f>K5</f>
        <v>5902000</v>
      </c>
      <c r="E14" s="34">
        <f>K6</f>
        <v>3103770</v>
      </c>
    </row>
    <row r="15" spans="1:23" x14ac:dyDescent="0.25">
      <c r="A15" s="33">
        <v>2005</v>
      </c>
      <c r="B15" s="34">
        <f>L3</f>
        <v>12793700.029999999</v>
      </c>
      <c r="C15" s="34">
        <f>L4</f>
        <v>5270446</v>
      </c>
      <c r="D15" s="34">
        <f>L5</f>
        <v>6726700.0300000003</v>
      </c>
      <c r="E15" s="34">
        <f>L6</f>
        <v>1969736</v>
      </c>
    </row>
    <row r="16" spans="1:23" x14ac:dyDescent="0.25">
      <c r="A16" s="33">
        <v>2006</v>
      </c>
      <c r="B16" s="34">
        <f>M3</f>
        <v>13522753</v>
      </c>
      <c r="C16" s="34">
        <f>M4</f>
        <v>5878361</v>
      </c>
      <c r="D16" s="34">
        <f>M5</f>
        <v>5400000</v>
      </c>
      <c r="E16" s="34">
        <f>M6</f>
        <v>2611545</v>
      </c>
    </row>
    <row r="17" spans="1:6" x14ac:dyDescent="0.25">
      <c r="A17" s="33">
        <v>2007</v>
      </c>
      <c r="B17" s="34">
        <f>N3</f>
        <v>12465980</v>
      </c>
      <c r="C17" s="34">
        <f>N4</f>
        <v>9092825</v>
      </c>
      <c r="D17" s="34">
        <f>N5</f>
        <v>5809000</v>
      </c>
      <c r="E17" s="34">
        <f>N6</f>
        <v>1666187</v>
      </c>
    </row>
    <row r="18" spans="1:6" x14ac:dyDescent="0.25">
      <c r="A18" s="33">
        <v>2008</v>
      </c>
      <c r="B18" s="34">
        <f>O3</f>
        <v>6617847</v>
      </c>
      <c r="C18" s="34">
        <f>O4</f>
        <v>4256836</v>
      </c>
      <c r="D18" s="34">
        <f>O5</f>
        <v>6192847</v>
      </c>
      <c r="E18" s="34">
        <f>O6</f>
        <v>1026092</v>
      </c>
      <c r="F18" s="23"/>
    </row>
    <row r="19" spans="1:6" x14ac:dyDescent="0.25">
      <c r="A19" s="33">
        <v>2009</v>
      </c>
      <c r="B19" s="34">
        <f>P3</f>
        <v>4786697</v>
      </c>
      <c r="C19" s="34">
        <f>P4</f>
        <v>4193115</v>
      </c>
      <c r="D19" s="34">
        <f>P5</f>
        <v>3911697</v>
      </c>
      <c r="E19" s="34">
        <f>P6</f>
        <v>3922161</v>
      </c>
    </row>
    <row r="20" spans="1:6" x14ac:dyDescent="0.25">
      <c r="A20" s="33">
        <v>2010</v>
      </c>
      <c r="B20" s="34">
        <f>Q3</f>
        <v>4477040</v>
      </c>
      <c r="C20" s="34">
        <f>Q4</f>
        <v>2933440</v>
      </c>
      <c r="D20" s="34">
        <f>Q5</f>
        <v>2677040</v>
      </c>
      <c r="E20" s="34">
        <f>Q6</f>
        <v>1494928</v>
      </c>
    </row>
    <row r="21" spans="1:6" x14ac:dyDescent="0.25">
      <c r="A21" s="33">
        <v>2011</v>
      </c>
      <c r="B21" s="34">
        <f>R3</f>
        <v>2729081</v>
      </c>
      <c r="C21" s="34">
        <f>R4</f>
        <v>1037264</v>
      </c>
      <c r="D21" s="34">
        <f>R5</f>
        <v>1978681</v>
      </c>
      <c r="E21" s="34">
        <f>R6</f>
        <v>339323</v>
      </c>
    </row>
    <row r="22" spans="1:6" x14ac:dyDescent="0.25">
      <c r="A22" s="33">
        <v>2012</v>
      </c>
      <c r="B22" s="34">
        <f>S3</f>
        <v>3244541</v>
      </c>
      <c r="C22" s="34">
        <f>S4</f>
        <v>4683161</v>
      </c>
      <c r="D22" s="34">
        <f>S5</f>
        <v>2124941</v>
      </c>
      <c r="E22" s="34">
        <f>S6</f>
        <v>4031516</v>
      </c>
    </row>
    <row r="23" spans="1:6" x14ac:dyDescent="0.25">
      <c r="A23" s="33">
        <v>2013</v>
      </c>
      <c r="B23" s="34">
        <f>T3</f>
        <v>4594067</v>
      </c>
      <c r="C23" s="34">
        <v>3118445.01</v>
      </c>
      <c r="D23" s="34">
        <v>3624067</v>
      </c>
      <c r="E23" s="34">
        <v>2660617.5</v>
      </c>
    </row>
    <row r="24" spans="1:6" x14ac:dyDescent="0.25">
      <c r="A24" s="33">
        <v>2014</v>
      </c>
      <c r="B24" s="34">
        <v>8312393</v>
      </c>
      <c r="C24" s="34">
        <v>4823505.3600000003</v>
      </c>
      <c r="D24" s="34">
        <v>7917393</v>
      </c>
      <c r="E24" s="34">
        <v>4478369.3499999996</v>
      </c>
    </row>
    <row r="25" spans="1:6" x14ac:dyDescent="0.25">
      <c r="A25" s="33">
        <v>2015</v>
      </c>
      <c r="B25" s="34">
        <v>9590592</v>
      </c>
      <c r="C25" s="34">
        <v>6820406.4699999997</v>
      </c>
      <c r="D25" s="34">
        <v>8175592</v>
      </c>
      <c r="E25" s="34">
        <v>5541109.5999999996</v>
      </c>
    </row>
    <row r="26" spans="1:6" x14ac:dyDescent="0.25">
      <c r="A26" s="33">
        <v>2016</v>
      </c>
      <c r="B26" s="34">
        <v>8620536</v>
      </c>
      <c r="C26" s="34">
        <v>2526988.54</v>
      </c>
      <c r="D26" s="34">
        <v>7880443</v>
      </c>
      <c r="E26" s="34">
        <v>1809661.1</v>
      </c>
    </row>
    <row r="27" spans="1:6" x14ac:dyDescent="0.25">
      <c r="A27" s="33">
        <v>2017</v>
      </c>
      <c r="B27" s="34">
        <v>10611972</v>
      </c>
      <c r="C27" s="34">
        <v>0</v>
      </c>
      <c r="D27" s="34">
        <v>7211972</v>
      </c>
      <c r="E27" s="34">
        <v>523587.99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0"/>
  <sheetViews>
    <sheetView workbookViewId="0">
      <selection activeCell="F6" sqref="F6"/>
    </sheetView>
  </sheetViews>
  <sheetFormatPr defaultRowHeight="15" x14ac:dyDescent="0.25"/>
  <cols>
    <col min="2" max="2" width="18.140625" bestFit="1" customWidth="1"/>
    <col min="3" max="3" width="16.42578125" bestFit="1" customWidth="1"/>
    <col min="4" max="4" width="13.5703125" bestFit="1" customWidth="1"/>
    <col min="5" max="5" width="18.42578125" customWidth="1"/>
    <col min="6" max="6" width="24.42578125" customWidth="1"/>
  </cols>
  <sheetData>
    <row r="6" spans="1:6" x14ac:dyDescent="0.25">
      <c r="B6" s="16" t="s">
        <v>45</v>
      </c>
      <c r="C6" s="2" t="s">
        <v>44</v>
      </c>
      <c r="D6" s="2" t="s">
        <v>5</v>
      </c>
      <c r="F6" t="s">
        <v>54</v>
      </c>
    </row>
    <row r="7" spans="1:6" x14ac:dyDescent="0.25">
      <c r="A7">
        <v>2000</v>
      </c>
      <c r="B7" s="19">
        <v>2673057</v>
      </c>
      <c r="C7" s="9">
        <v>2568915</v>
      </c>
      <c r="D7" s="2">
        <v>28</v>
      </c>
      <c r="E7" s="25">
        <f>(B8-B7)/B7</f>
        <v>-5.0455340084405234E-3</v>
      </c>
      <c r="F7" t="s">
        <v>51</v>
      </c>
    </row>
    <row r="8" spans="1:6" x14ac:dyDescent="0.25">
      <c r="A8">
        <v>2001</v>
      </c>
      <c r="B8" s="19">
        <v>2659570</v>
      </c>
      <c r="C8" s="9">
        <v>2840564</v>
      </c>
      <c r="D8" s="2">
        <v>28</v>
      </c>
      <c r="E8" s="25">
        <f t="shared" ref="E8:E19" si="0">(B9-B8)/B8</f>
        <v>4.2639975635159068E-2</v>
      </c>
      <c r="F8" t="s">
        <v>52</v>
      </c>
    </row>
    <row r="9" spans="1:6" x14ac:dyDescent="0.25">
      <c r="A9">
        <v>2002</v>
      </c>
      <c r="B9" s="19">
        <v>2772974</v>
      </c>
      <c r="C9" s="9">
        <v>2672495</v>
      </c>
      <c r="D9" s="2">
        <v>28</v>
      </c>
      <c r="E9" s="25">
        <f t="shared" si="0"/>
        <v>0.41038105658401414</v>
      </c>
      <c r="F9" t="s">
        <v>50</v>
      </c>
    </row>
    <row r="10" spans="1:6" x14ac:dyDescent="0.25">
      <c r="A10">
        <v>2003</v>
      </c>
      <c r="B10" s="19">
        <v>3910950</v>
      </c>
      <c r="C10" s="9">
        <v>4002115</v>
      </c>
      <c r="D10" s="2">
        <v>27</v>
      </c>
      <c r="E10" s="25">
        <f t="shared" si="0"/>
        <v>0.10027154527672305</v>
      </c>
      <c r="F10" t="s">
        <v>52</v>
      </c>
    </row>
    <row r="11" spans="1:6" x14ac:dyDescent="0.25">
      <c r="A11">
        <v>2004</v>
      </c>
      <c r="B11" s="19">
        <v>4303107</v>
      </c>
      <c r="C11" s="9">
        <v>3825487</v>
      </c>
      <c r="D11" s="2">
        <v>28</v>
      </c>
      <c r="E11" s="25">
        <f t="shared" si="0"/>
        <v>4.5390690958881569E-2</v>
      </c>
      <c r="F11" t="s">
        <v>51</v>
      </c>
    </row>
    <row r="12" spans="1:6" x14ac:dyDescent="0.25">
      <c r="A12">
        <v>2005</v>
      </c>
      <c r="B12" s="19">
        <v>4498428</v>
      </c>
      <c r="C12" s="9">
        <v>4308388</v>
      </c>
      <c r="D12" s="2">
        <v>28</v>
      </c>
      <c r="E12" s="25">
        <f t="shared" si="0"/>
        <v>8.2439243220075994E-2</v>
      </c>
      <c r="F12" t="s">
        <v>52</v>
      </c>
    </row>
    <row r="13" spans="1:6" x14ac:dyDescent="0.25">
      <c r="A13">
        <v>2006</v>
      </c>
      <c r="B13" s="19">
        <v>4869275</v>
      </c>
      <c r="C13" s="9">
        <v>5075838</v>
      </c>
      <c r="D13" s="2">
        <v>28</v>
      </c>
      <c r="E13" s="25">
        <f t="shared" si="0"/>
        <v>2.5408300003593965E-3</v>
      </c>
      <c r="F13" t="s">
        <v>51</v>
      </c>
    </row>
    <row r="14" spans="1:6" x14ac:dyDescent="0.25">
      <c r="A14">
        <v>2007</v>
      </c>
      <c r="B14" s="19">
        <v>4881647</v>
      </c>
      <c r="C14" s="9">
        <v>3993275</v>
      </c>
      <c r="D14" s="2">
        <v>28</v>
      </c>
      <c r="E14" s="25">
        <f t="shared" si="0"/>
        <v>9.189951669999899E-2</v>
      </c>
      <c r="F14" t="s">
        <v>51</v>
      </c>
    </row>
    <row r="15" spans="1:6" x14ac:dyDescent="0.25">
      <c r="A15">
        <v>2008</v>
      </c>
      <c r="B15" s="19">
        <v>5330268</v>
      </c>
      <c r="C15" s="9">
        <v>4641716</v>
      </c>
      <c r="D15" s="2">
        <v>28</v>
      </c>
      <c r="E15" s="25">
        <f t="shared" si="0"/>
        <v>2.4288835007920801E-2</v>
      </c>
      <c r="F15" t="s">
        <v>51</v>
      </c>
    </row>
    <row r="16" spans="1:6" x14ac:dyDescent="0.25">
      <c r="A16">
        <v>2009</v>
      </c>
      <c r="B16" s="19">
        <v>5459734</v>
      </c>
      <c r="C16" s="9">
        <v>5299172</v>
      </c>
      <c r="D16" s="2">
        <v>28</v>
      </c>
      <c r="E16" s="25">
        <f t="shared" si="0"/>
        <v>0.10674054816589966</v>
      </c>
      <c r="F16" t="s">
        <v>51</v>
      </c>
    </row>
    <row r="17" spans="1:6" x14ac:dyDescent="0.25">
      <c r="A17">
        <v>2010</v>
      </c>
      <c r="B17" s="19">
        <v>6042509</v>
      </c>
      <c r="C17" s="9">
        <v>4950258</v>
      </c>
      <c r="D17" s="2">
        <v>28</v>
      </c>
      <c r="E17" s="25">
        <f t="shared" si="0"/>
        <v>-9.575724256265071E-2</v>
      </c>
      <c r="F17" t="s">
        <v>51</v>
      </c>
    </row>
    <row r="18" spans="1:6" x14ac:dyDescent="0.25">
      <c r="A18">
        <v>2011</v>
      </c>
      <c r="B18" s="19">
        <v>5463895</v>
      </c>
      <c r="C18" s="9">
        <v>5009194</v>
      </c>
      <c r="D18" s="2">
        <v>25</v>
      </c>
      <c r="E18" s="25">
        <f t="shared" si="0"/>
        <v>-7.3024646337457075E-2</v>
      </c>
      <c r="F18" t="s">
        <v>51</v>
      </c>
    </row>
    <row r="19" spans="1:6" x14ac:dyDescent="0.25">
      <c r="A19">
        <v>2012</v>
      </c>
      <c r="B19" s="19">
        <v>5064896</v>
      </c>
      <c r="C19" s="9">
        <v>4820144</v>
      </c>
      <c r="D19" s="2">
        <v>23.5</v>
      </c>
      <c r="E19" s="25">
        <f t="shared" si="0"/>
        <v>7.0667788637713391E-2</v>
      </c>
      <c r="F19" t="s">
        <v>53</v>
      </c>
    </row>
    <row r="20" spans="1:6" x14ac:dyDescent="0.25">
      <c r="A20">
        <v>2013</v>
      </c>
      <c r="B20" s="19">
        <v>5422821</v>
      </c>
      <c r="C20" s="9"/>
      <c r="D20" s="2">
        <v>23.5</v>
      </c>
      <c r="E20" s="2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W16"/>
  <sheetViews>
    <sheetView tabSelected="1" workbookViewId="0">
      <selection activeCell="M10" sqref="M10"/>
    </sheetView>
  </sheetViews>
  <sheetFormatPr defaultRowHeight="15" x14ac:dyDescent="0.25"/>
  <cols>
    <col min="6" max="7" width="14.5703125" bestFit="1" customWidth="1"/>
    <col min="8" max="9" width="14.28515625" bestFit="1" customWidth="1"/>
    <col min="10" max="11" width="14.5703125" bestFit="1" customWidth="1"/>
    <col min="17" max="17" width="10.85546875" customWidth="1"/>
    <col min="18" max="19" width="14.5703125" bestFit="1" customWidth="1"/>
    <col min="21" max="21" width="14.28515625" bestFit="1" customWidth="1"/>
    <col min="22" max="23" width="14.5703125" bestFit="1" customWidth="1"/>
  </cols>
  <sheetData>
    <row r="5" spans="5:23" x14ac:dyDescent="0.25">
      <c r="F5" t="s">
        <v>56</v>
      </c>
      <c r="G5" t="s">
        <v>57</v>
      </c>
      <c r="H5" t="s">
        <v>58</v>
      </c>
      <c r="I5" t="s">
        <v>59</v>
      </c>
      <c r="J5" t="s">
        <v>60</v>
      </c>
      <c r="K5" t="s">
        <v>61</v>
      </c>
      <c r="Q5" s="37" t="s">
        <v>62</v>
      </c>
      <c r="R5" s="37" t="s">
        <v>55</v>
      </c>
      <c r="S5" s="37" t="s">
        <v>63</v>
      </c>
    </row>
    <row r="6" spans="5:23" x14ac:dyDescent="0.25">
      <c r="E6">
        <v>2007</v>
      </c>
      <c r="F6" s="32">
        <v>2145000</v>
      </c>
      <c r="G6" s="32">
        <v>443703.23</v>
      </c>
      <c r="H6" s="23">
        <v>5809000</v>
      </c>
      <c r="I6" s="23">
        <v>1666187</v>
      </c>
      <c r="J6" s="32">
        <f>F6+H6</f>
        <v>7954000</v>
      </c>
      <c r="K6" s="32">
        <f>G6+I6</f>
        <v>2109890.23</v>
      </c>
      <c r="Q6" s="38">
        <v>39356</v>
      </c>
      <c r="R6" s="36">
        <f>J6</f>
        <v>7954000</v>
      </c>
      <c r="S6" s="36">
        <f>K6</f>
        <v>2109890.23</v>
      </c>
      <c r="T6" s="23"/>
      <c r="U6" s="23"/>
      <c r="V6" s="32"/>
      <c r="W6" s="32"/>
    </row>
    <row r="7" spans="5:23" x14ac:dyDescent="0.25">
      <c r="E7">
        <v>2008</v>
      </c>
      <c r="F7" s="32">
        <v>3931410</v>
      </c>
      <c r="G7" s="32">
        <v>444262.11</v>
      </c>
      <c r="H7" s="23">
        <v>6192847</v>
      </c>
      <c r="I7" s="23">
        <v>1026092</v>
      </c>
      <c r="J7" s="32">
        <f t="shared" ref="J7:J16" si="0">F7+H7</f>
        <v>10124257</v>
      </c>
      <c r="K7" s="32">
        <f t="shared" ref="K7:K16" si="1">G7+I7</f>
        <v>1470354.1099999999</v>
      </c>
      <c r="Q7" s="38">
        <v>39722</v>
      </c>
      <c r="R7" s="36">
        <f t="shared" ref="R7:R16" si="2">J7</f>
        <v>10124257</v>
      </c>
      <c r="S7" s="36">
        <f t="shared" ref="S7:S16" si="3">K7</f>
        <v>1470354.1099999999</v>
      </c>
      <c r="T7" s="23"/>
      <c r="U7" s="23"/>
      <c r="V7" s="32"/>
      <c r="W7" s="32"/>
    </row>
    <row r="8" spans="5:23" x14ac:dyDescent="0.25">
      <c r="E8">
        <v>2009</v>
      </c>
      <c r="F8" s="32">
        <v>3839000</v>
      </c>
      <c r="G8" s="32">
        <v>1478684.66</v>
      </c>
      <c r="H8" s="23">
        <v>3911697</v>
      </c>
      <c r="I8" s="23">
        <v>3922161</v>
      </c>
      <c r="J8" s="32">
        <f t="shared" si="0"/>
        <v>7750697</v>
      </c>
      <c r="K8" s="32">
        <f t="shared" si="1"/>
        <v>5400845.6600000001</v>
      </c>
      <c r="Q8" s="38">
        <v>40087</v>
      </c>
      <c r="R8" s="36">
        <f t="shared" si="2"/>
        <v>7750697</v>
      </c>
      <c r="S8" s="36">
        <f t="shared" si="3"/>
        <v>5400845.6600000001</v>
      </c>
      <c r="T8" s="23"/>
      <c r="U8" s="23"/>
      <c r="V8" s="32"/>
      <c r="W8" s="32"/>
    </row>
    <row r="9" spans="5:23" x14ac:dyDescent="0.25">
      <c r="E9">
        <v>2010</v>
      </c>
      <c r="F9" s="32">
        <v>11769000</v>
      </c>
      <c r="G9" s="32">
        <v>2310900.91</v>
      </c>
      <c r="H9" s="23">
        <v>2677040</v>
      </c>
      <c r="I9" s="23">
        <v>1494928</v>
      </c>
      <c r="J9" s="32">
        <f t="shared" si="0"/>
        <v>14446040</v>
      </c>
      <c r="K9" s="32">
        <f t="shared" si="1"/>
        <v>3805828.91</v>
      </c>
      <c r="Q9" s="38">
        <v>40452</v>
      </c>
      <c r="R9" s="36">
        <f t="shared" si="2"/>
        <v>14446040</v>
      </c>
      <c r="S9" s="36">
        <f t="shared" si="3"/>
        <v>3805828.91</v>
      </c>
      <c r="T9" s="23"/>
      <c r="U9" s="23"/>
      <c r="V9" s="32"/>
      <c r="W9" s="32"/>
    </row>
    <row r="10" spans="5:23" x14ac:dyDescent="0.25">
      <c r="E10">
        <v>2011</v>
      </c>
      <c r="F10" s="32">
        <v>6945000</v>
      </c>
      <c r="G10" s="32">
        <v>1566968.33</v>
      </c>
      <c r="H10" s="23">
        <v>1978681</v>
      </c>
      <c r="I10" s="23">
        <v>339323</v>
      </c>
      <c r="J10" s="32">
        <f t="shared" si="0"/>
        <v>8923681</v>
      </c>
      <c r="K10" s="32">
        <f t="shared" si="1"/>
        <v>1906291.33</v>
      </c>
      <c r="Q10" s="38">
        <v>40817</v>
      </c>
      <c r="R10" s="36">
        <f t="shared" si="2"/>
        <v>8923681</v>
      </c>
      <c r="S10" s="36">
        <f t="shared" si="3"/>
        <v>1906291.33</v>
      </c>
      <c r="T10" s="23"/>
      <c r="U10" s="23"/>
      <c r="V10" s="32"/>
      <c r="W10" s="32"/>
    </row>
    <row r="11" spans="5:23" x14ac:dyDescent="0.25">
      <c r="E11">
        <v>2012</v>
      </c>
      <c r="F11" s="32">
        <v>9864500</v>
      </c>
      <c r="G11" s="32">
        <v>2959510.71</v>
      </c>
      <c r="H11" s="23">
        <v>2124941</v>
      </c>
      <c r="I11" s="23">
        <v>4031516</v>
      </c>
      <c r="J11" s="32">
        <f t="shared" si="0"/>
        <v>11989441</v>
      </c>
      <c r="K11" s="32">
        <f t="shared" si="1"/>
        <v>6991026.71</v>
      </c>
      <c r="Q11" s="38">
        <v>41183</v>
      </c>
      <c r="R11" s="36">
        <f t="shared" si="2"/>
        <v>11989441</v>
      </c>
      <c r="S11" s="36">
        <f t="shared" si="3"/>
        <v>6991026.71</v>
      </c>
      <c r="T11" s="23"/>
      <c r="U11" s="23"/>
      <c r="V11" s="32"/>
      <c r="W11" s="32"/>
    </row>
    <row r="12" spans="5:23" x14ac:dyDescent="0.25">
      <c r="E12">
        <v>2013</v>
      </c>
      <c r="F12" s="32">
        <v>18210952</v>
      </c>
      <c r="G12" s="32">
        <v>5428331.1100000003</v>
      </c>
      <c r="H12" s="23">
        <v>3624067</v>
      </c>
      <c r="I12" s="23">
        <v>2660617.5</v>
      </c>
      <c r="J12" s="32">
        <f t="shared" si="0"/>
        <v>21835019</v>
      </c>
      <c r="K12" s="32">
        <f t="shared" si="1"/>
        <v>8088948.6100000003</v>
      </c>
      <c r="Q12" s="38">
        <v>41548</v>
      </c>
      <c r="R12" s="36">
        <f t="shared" si="2"/>
        <v>21835019</v>
      </c>
      <c r="S12" s="36">
        <f t="shared" si="3"/>
        <v>8088948.6100000003</v>
      </c>
      <c r="T12" s="23"/>
      <c r="U12" s="23"/>
      <c r="V12" s="32"/>
      <c r="W12" s="32"/>
    </row>
    <row r="13" spans="5:23" x14ac:dyDescent="0.25">
      <c r="E13">
        <v>2014</v>
      </c>
      <c r="F13" s="32">
        <v>28947573</v>
      </c>
      <c r="G13" s="32">
        <v>16292076.539999999</v>
      </c>
      <c r="H13" s="23">
        <v>7917393</v>
      </c>
      <c r="I13" s="23">
        <v>4478369.3499999996</v>
      </c>
      <c r="J13" s="32">
        <f t="shared" si="0"/>
        <v>36864966</v>
      </c>
      <c r="K13" s="32">
        <f t="shared" si="1"/>
        <v>20770445.890000001</v>
      </c>
      <c r="Q13" s="38">
        <v>41913</v>
      </c>
      <c r="R13" s="36">
        <f t="shared" si="2"/>
        <v>36864966</v>
      </c>
      <c r="S13" s="36">
        <f t="shared" si="3"/>
        <v>20770445.890000001</v>
      </c>
      <c r="T13" s="23"/>
      <c r="U13" s="23"/>
      <c r="V13" s="32"/>
      <c r="W13" s="32"/>
    </row>
    <row r="14" spans="5:23" x14ac:dyDescent="0.25">
      <c r="E14">
        <v>2015</v>
      </c>
      <c r="F14" s="32">
        <v>24638055</v>
      </c>
      <c r="G14" s="32">
        <v>19535574.16</v>
      </c>
      <c r="H14" s="23">
        <v>8175592</v>
      </c>
      <c r="I14" s="23">
        <v>5541109.5999999996</v>
      </c>
      <c r="J14" s="32">
        <f t="shared" si="0"/>
        <v>32813647</v>
      </c>
      <c r="K14" s="32">
        <f t="shared" si="1"/>
        <v>25076683.759999998</v>
      </c>
      <c r="Q14" s="38">
        <v>42278</v>
      </c>
      <c r="R14" s="36">
        <f t="shared" si="2"/>
        <v>32813647</v>
      </c>
      <c r="S14" s="36">
        <f t="shared" si="3"/>
        <v>25076683.759999998</v>
      </c>
      <c r="T14" s="23"/>
      <c r="U14" s="23"/>
      <c r="V14" s="32"/>
      <c r="W14" s="32"/>
    </row>
    <row r="15" spans="5:23" x14ac:dyDescent="0.25">
      <c r="E15">
        <v>2016</v>
      </c>
      <c r="F15" s="32">
        <v>18764986</v>
      </c>
      <c r="G15" s="32">
        <v>13869979.76</v>
      </c>
      <c r="H15" s="23">
        <v>7880443</v>
      </c>
      <c r="I15" s="23">
        <v>1809661.1</v>
      </c>
      <c r="J15" s="32">
        <f t="shared" si="0"/>
        <v>26645429</v>
      </c>
      <c r="K15" s="32">
        <f t="shared" si="1"/>
        <v>15679640.859999999</v>
      </c>
      <c r="Q15" s="38">
        <v>42644</v>
      </c>
      <c r="R15" s="36">
        <f t="shared" si="2"/>
        <v>26645429</v>
      </c>
      <c r="S15" s="36">
        <f t="shared" si="3"/>
        <v>15679640.859999999</v>
      </c>
      <c r="T15" s="23"/>
      <c r="U15" s="23"/>
      <c r="V15" s="32"/>
      <c r="W15" s="32"/>
    </row>
    <row r="16" spans="5:23" x14ac:dyDescent="0.25">
      <c r="E16">
        <v>2017</v>
      </c>
      <c r="F16" s="32">
        <v>12134496</v>
      </c>
      <c r="G16" s="32">
        <f>F16</f>
        <v>12134496</v>
      </c>
      <c r="H16" s="23">
        <v>7211972</v>
      </c>
      <c r="I16" s="23">
        <f>H16</f>
        <v>7211972</v>
      </c>
      <c r="J16" s="32">
        <f t="shared" si="0"/>
        <v>19346468</v>
      </c>
      <c r="K16" s="32">
        <f t="shared" si="1"/>
        <v>19346468</v>
      </c>
      <c r="Q16" s="38">
        <v>43009</v>
      </c>
      <c r="R16" s="36">
        <f t="shared" si="2"/>
        <v>19346468</v>
      </c>
      <c r="S16" s="36"/>
      <c r="T16" s="23"/>
      <c r="U16" s="23"/>
      <c r="V16" s="32"/>
      <c r="W16" s="3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K19"/>
  <sheetViews>
    <sheetView workbookViewId="0">
      <selection activeCell="S7" sqref="S7"/>
    </sheetView>
  </sheetViews>
  <sheetFormatPr defaultRowHeight="15" x14ac:dyDescent="0.25"/>
  <sheetData>
    <row r="7" spans="5:11" x14ac:dyDescent="0.25">
      <c r="K7" t="s">
        <v>64</v>
      </c>
    </row>
    <row r="9" spans="5:11" x14ac:dyDescent="0.25">
      <c r="E9" s="39">
        <v>39083</v>
      </c>
      <c r="F9" s="40">
        <v>27</v>
      </c>
    </row>
    <row r="10" spans="5:11" x14ac:dyDescent="0.25">
      <c r="E10" s="39">
        <v>39448</v>
      </c>
      <c r="F10" s="40">
        <v>15</v>
      </c>
    </row>
    <row r="11" spans="5:11" x14ac:dyDescent="0.25">
      <c r="E11" s="39">
        <v>39814</v>
      </c>
      <c r="F11" s="40">
        <v>18</v>
      </c>
    </row>
    <row r="12" spans="5:11" x14ac:dyDescent="0.25">
      <c r="E12" s="39">
        <v>40179</v>
      </c>
      <c r="F12" s="40">
        <v>15</v>
      </c>
    </row>
    <row r="13" spans="5:11" x14ac:dyDescent="0.25">
      <c r="E13" s="39">
        <v>40544</v>
      </c>
      <c r="F13" s="40">
        <v>12</v>
      </c>
    </row>
    <row r="14" spans="5:11" x14ac:dyDescent="0.25">
      <c r="E14" s="39">
        <v>40909</v>
      </c>
      <c r="F14" s="40">
        <v>14</v>
      </c>
    </row>
    <row r="15" spans="5:11" x14ac:dyDescent="0.25">
      <c r="E15" s="39">
        <v>41275</v>
      </c>
      <c r="F15" s="40">
        <v>18</v>
      </c>
    </row>
    <row r="16" spans="5:11" x14ac:dyDescent="0.25">
      <c r="E16" s="39">
        <v>41640</v>
      </c>
      <c r="F16" s="40">
        <v>23</v>
      </c>
    </row>
    <row r="17" spans="5:6" x14ac:dyDescent="0.25">
      <c r="E17" s="39">
        <v>42005</v>
      </c>
      <c r="F17" s="40">
        <v>21</v>
      </c>
    </row>
    <row r="18" spans="5:6" x14ac:dyDescent="0.25">
      <c r="E18" s="39">
        <v>42370</v>
      </c>
      <c r="F18" s="40">
        <v>22</v>
      </c>
    </row>
    <row r="19" spans="5:6" x14ac:dyDescent="0.25">
      <c r="E19" s="39">
        <v>42736</v>
      </c>
      <c r="F19" s="40">
        <v>5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PW Budget Data</vt:lpstr>
      <vt:lpstr>Fleet</vt:lpstr>
      <vt:lpstr>Construction</vt:lpstr>
      <vt:lpstr>Streets</vt:lpstr>
      <vt:lpstr>Total Projects</vt:lpstr>
      <vt:lpstr>Subdivisions</vt:lpstr>
      <vt:lpstr>Construction!Print_Area</vt:lpstr>
    </vt:vector>
  </TitlesOfParts>
  <Company>City Of Grand Island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CatrinaD</dc:creator>
  <cp:lastModifiedBy>City Of Grand Island</cp:lastModifiedBy>
  <cp:lastPrinted>2017-03-13T13:35:21Z</cp:lastPrinted>
  <dcterms:created xsi:type="dcterms:W3CDTF">2013-05-24T19:30:47Z</dcterms:created>
  <dcterms:modified xsi:type="dcterms:W3CDTF">2017-03-13T13:38:36Z</dcterms:modified>
</cp:coreProperties>
</file>